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4"/>
  <workbookPr showInkAnnotation="0" autoCompressPictures="0"/>
  <mc:AlternateContent xmlns:mc="http://schemas.openxmlformats.org/markup-compatibility/2006">
    <mc:Choice Requires="x15">
      <x15ac:absPath xmlns:x15ac="http://schemas.microsoft.com/office/spreadsheetml/2010/11/ac" url="/Users/christophercronin/Google Drive/School/Research/Research Projects/Senegal/Senegal 2/Drafts/Submissions/10. JAE_2/"/>
    </mc:Choice>
  </mc:AlternateContent>
  <xr:revisionPtr revIDLastSave="0" documentId="13_ncr:1_{DB5D52C6-05F7-284E-AFEE-BECC5DB462DF}" xr6:coauthVersionLast="36" xr6:coauthVersionMax="36" xr10:uidLastSave="{00000000-0000-0000-0000-000000000000}"/>
  <bookViews>
    <workbookView xWindow="1360" yWindow="460" windowWidth="26860" windowHeight="15920" tabRatio="500" firstSheet="1" activeTab="11" xr2:uid="{00000000-000D-0000-FFFF-FFFF00000000}"/>
  </bookViews>
  <sheets>
    <sheet name="Table1" sheetId="5" r:id="rId1"/>
    <sheet name="Table2" sheetId="6" r:id="rId2"/>
    <sheet name="Table3" sheetId="8" r:id="rId3"/>
    <sheet name="Table4" sheetId="23" r:id="rId4"/>
    <sheet name="Table5" sheetId="13" r:id="rId5"/>
    <sheet name="Table6" sheetId="15" r:id="rId6"/>
    <sheet name="Apprendix_A1" sheetId="12" r:id="rId7"/>
    <sheet name="Appendix_A2" sheetId="19" r:id="rId8"/>
    <sheet name="Appendix_A3" sheetId="20" r:id="rId9"/>
    <sheet name="Appendix_A4" sheetId="18" r:id="rId10"/>
    <sheet name="Appendix_A5" sheetId="24" r:id="rId11"/>
    <sheet name="Appendix_A6" sheetId="25" r:id="rId12"/>
  </sheets>
  <calcPr calcId="162913"/>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K11" i="15" l="1"/>
  <c r="I11" i="15"/>
  <c r="G11" i="15"/>
  <c r="E11" i="15"/>
  <c r="E12" i="15" s="1"/>
  <c r="K10" i="15"/>
  <c r="I10" i="15"/>
  <c r="G10" i="15"/>
  <c r="E10" i="15"/>
  <c r="K12" i="15" l="1"/>
  <c r="I12" i="15"/>
  <c r="G12" i="15"/>
  <c r="M8" i="13"/>
  <c r="M10" i="13"/>
  <c r="M12" i="13"/>
  <c r="M14" i="13"/>
  <c r="M6" i="13"/>
  <c r="G8" i="13"/>
  <c r="G10" i="13"/>
  <c r="G12" i="13"/>
  <c r="G14" i="13"/>
  <c r="G6" i="13"/>
</calcChain>
</file>

<file path=xl/sharedStrings.xml><?xml version="1.0" encoding="utf-8"?>
<sst xmlns="http://schemas.openxmlformats.org/spreadsheetml/2006/main" count="751" uniqueCount="326">
  <si>
    <t>Covariates</t>
  </si>
  <si>
    <t>Params</t>
  </si>
  <si>
    <t>P-value</t>
  </si>
  <si>
    <t>LLF</t>
  </si>
  <si>
    <t>Observations</t>
  </si>
  <si>
    <t>observations</t>
  </si>
  <si>
    <t>age</t>
  </si>
  <si>
    <t>Table A1: First Stage Selection Equation</t>
  </si>
  <si>
    <t>open 7 days a week</t>
  </si>
  <si>
    <t>hours a day</t>
  </si>
  <si>
    <t>any IEC materials</t>
  </si>
  <si>
    <t># doctors</t>
  </si>
  <si>
    <t># nurses</t>
  </si>
  <si>
    <t># midwives</t>
  </si>
  <si>
    <t>any health social worker</t>
  </si>
  <si>
    <t># services offered</t>
  </si>
  <si>
    <t>provides community outreach</t>
  </si>
  <si>
    <t>has private rooms</t>
  </si>
  <si>
    <t>has telephone</t>
  </si>
  <si>
    <t>has electricity</t>
  </si>
  <si>
    <t>age squared</t>
  </si>
  <si>
    <t>SES quartile 2</t>
  </si>
  <si>
    <t>SES quartile 3</t>
  </si>
  <si>
    <t>SES quartile 4</t>
  </si>
  <si>
    <t>SES quartile 5 (highest)</t>
  </si>
  <si>
    <t xml:space="preserve">highest edu: primary school </t>
  </si>
  <si>
    <t xml:space="preserve">highest edu: middle school </t>
  </si>
  <si>
    <t xml:space="preserve">highest edu: high school </t>
  </si>
  <si>
    <t xml:space="preserve">highest edu: college </t>
  </si>
  <si>
    <t>Muslim</t>
  </si>
  <si>
    <t># children at home</t>
  </si>
  <si>
    <t>currently pregnant</t>
  </si>
  <si>
    <t>have partner</t>
  </si>
  <si>
    <t>partner has otherwives</t>
  </si>
  <si>
    <t>is capable of getting pregnant</t>
  </si>
  <si>
    <t>want more children</t>
  </si>
  <si>
    <t>partner wants more children</t>
  </si>
  <si>
    <t>partner RARELY accompanies to HF</t>
  </si>
  <si>
    <t>partner SOMTIMES accompanies to HF</t>
  </si>
  <si>
    <t>partner OFTEN accompanies to HF</t>
  </si>
  <si>
    <t>partner ALWAYS accompanies to HF</t>
  </si>
  <si>
    <t>partner age</t>
  </si>
  <si>
    <t>partner highest edu: none</t>
  </si>
  <si>
    <t>partner highest edu: primary</t>
  </si>
  <si>
    <t>partner highest edu: middle</t>
  </si>
  <si>
    <t>partner highest edu: high</t>
  </si>
  <si>
    <t>partner highest edu: college</t>
  </si>
  <si>
    <t>partner works</t>
  </si>
  <si>
    <t>currently working</t>
  </si>
  <si>
    <t>reads newspapers and/or magazines</t>
  </si>
  <si>
    <t>listens to radio</t>
  </si>
  <si>
    <t>watches television</t>
  </si>
  <si>
    <t>has own personal cell phone</t>
  </si>
  <si>
    <t>has internet access</t>
  </si>
  <si>
    <t>owns a car</t>
  </si>
  <si>
    <t>owns a scooter</t>
  </si>
  <si>
    <t>owns a bicycle</t>
  </si>
  <si>
    <t>home city: Guediawaye</t>
  </si>
  <si>
    <t>home city: Pikine</t>
  </si>
  <si>
    <t>home city: Mbao</t>
  </si>
  <si>
    <t>home city: Mbour</t>
  </si>
  <si>
    <t>home city: Kaolack</t>
  </si>
  <si>
    <t xml:space="preserve"># pharmacies </t>
  </si>
  <si>
    <t>all facilities not participating</t>
  </si>
  <si>
    <t>HF: average distance</t>
  </si>
  <si>
    <t>HF: average age</t>
  </si>
  <si>
    <t>HF: # open every day</t>
  </si>
  <si>
    <t>HF: average hours open per day</t>
  </si>
  <si>
    <t>HF: average # doctors</t>
  </si>
  <si>
    <t>HF: average # nurses</t>
  </si>
  <si>
    <t>HF: average # midwives</t>
  </si>
  <si>
    <t>HF: average # staff</t>
  </si>
  <si>
    <t>HF: # health social workers</t>
  </si>
  <si>
    <t>HF: average # services offered</t>
  </si>
  <si>
    <t>HF: average # IEC tools per facility</t>
  </si>
  <si>
    <t>HF: # that have ever given FP talk</t>
  </si>
  <si>
    <t>HF: proportion with FP protocol</t>
  </si>
  <si>
    <t>HF: proportion with electricity</t>
  </si>
  <si>
    <t>HF: proportion with piped water</t>
  </si>
  <si>
    <t>HF: proportion with telephone</t>
  </si>
  <si>
    <t xml:space="preserve">HF: proportion with private rooms </t>
  </si>
  <si>
    <t>age * SES quartile 2</t>
  </si>
  <si>
    <t>age * SES quartile 3</t>
  </si>
  <si>
    <t>age * SES quartile 4</t>
  </si>
  <si>
    <t>age * SES quartile 5 (highest)</t>
  </si>
  <si>
    <t xml:space="preserve">age * highest edu: primary school </t>
  </si>
  <si>
    <t xml:space="preserve">age * highest edu: middle school </t>
  </si>
  <si>
    <t xml:space="preserve">age * highest edu: high school </t>
  </si>
  <si>
    <t xml:space="preserve">age * highest edu: college </t>
  </si>
  <si>
    <t>age * Muslim</t>
  </si>
  <si>
    <t>age * # children at home</t>
  </si>
  <si>
    <t>age * currently pregnant</t>
  </si>
  <si>
    <t>age * have partner</t>
  </si>
  <si>
    <t>age * partner has otherwives</t>
  </si>
  <si>
    <t>age * is capable of getting pregnant</t>
  </si>
  <si>
    <t>age * want more children</t>
  </si>
  <si>
    <t>age * partner wants more children</t>
  </si>
  <si>
    <t>age * partner RARELY accompanies to HF</t>
  </si>
  <si>
    <t>age * partner SOMTIMES accompanies to HF</t>
  </si>
  <si>
    <t>age * partner OFTEN accompanies to HF</t>
  </si>
  <si>
    <t>age * partner ALWAYS accompanies to HF</t>
  </si>
  <si>
    <t>age * partner age</t>
  </si>
  <si>
    <t>age * partner highest edu: none</t>
  </si>
  <si>
    <t>age * partner highest edu: primary</t>
  </si>
  <si>
    <t>age * partner highest edu: middle</t>
  </si>
  <si>
    <t>age * partner highest edu: high</t>
  </si>
  <si>
    <t>age * partner highest edu: college</t>
  </si>
  <si>
    <t>age * partner works</t>
  </si>
  <si>
    <t>age * currently working</t>
  </si>
  <si>
    <t>age * reads newspapers and/or magazines</t>
  </si>
  <si>
    <t>age * listens to radio</t>
  </si>
  <si>
    <t>age * watches television</t>
  </si>
  <si>
    <t>age * has own personal cell phone</t>
  </si>
  <si>
    <t>age * has internet access</t>
  </si>
  <si>
    <t>age * owns a car</t>
  </si>
  <si>
    <t>age * owns a scooter</t>
  </si>
  <si>
    <t>age * owns a bicycle</t>
  </si>
  <si>
    <t>age * home city: Guediawaye</t>
  </si>
  <si>
    <t>age * home city: Pikine</t>
  </si>
  <si>
    <t>age * home city: Mbao</t>
  </si>
  <si>
    <t>age * home city: Mbour</t>
  </si>
  <si>
    <t>age * home city: Kaolack</t>
  </si>
  <si>
    <t>age * average HF distance</t>
  </si>
  <si>
    <t xml:space="preserve"> </t>
  </si>
  <si>
    <t>edu * SES quartile 2</t>
  </si>
  <si>
    <t>edu * SES quartile 3</t>
  </si>
  <si>
    <t>edu * SES quartile 4</t>
  </si>
  <si>
    <t>edu * SES quartile 5 (highest)</t>
  </si>
  <si>
    <t>edu * Muslim</t>
  </si>
  <si>
    <t>edu * # children at home</t>
  </si>
  <si>
    <t>edu * currently pregnant</t>
  </si>
  <si>
    <t>edu * have partner</t>
  </si>
  <si>
    <t>edu * partner has otherwives</t>
  </si>
  <si>
    <t>edu * is capable of getting pregnant</t>
  </si>
  <si>
    <t>edu * want more children</t>
  </si>
  <si>
    <t>edu * partner wants more children</t>
  </si>
  <si>
    <t>edu * partner RARELY accompanies to HF</t>
  </si>
  <si>
    <t>edu * partner SOMTIMES accompanies to HF</t>
  </si>
  <si>
    <t>edu * partner OFTEN accompanies to HF</t>
  </si>
  <si>
    <t>edu * partner ALWAYS accompanies to HF</t>
  </si>
  <si>
    <t>edu * partner age</t>
  </si>
  <si>
    <t>edu * partner highest edu: none</t>
  </si>
  <si>
    <t>edu * partner highest edu: primary</t>
  </si>
  <si>
    <t>edu * partner highest edu: middle</t>
  </si>
  <si>
    <t>edu * partner highest edu: high</t>
  </si>
  <si>
    <t>edu * partner highest edu: college</t>
  </si>
  <si>
    <t>edu * partner works</t>
  </si>
  <si>
    <t>edu * currently working</t>
  </si>
  <si>
    <t>edu * reads newspapers and/or magazines</t>
  </si>
  <si>
    <t>edu * listens to radio</t>
  </si>
  <si>
    <t>edu * watches television</t>
  </si>
  <si>
    <t>edu * has own personal cell phone</t>
  </si>
  <si>
    <t>edu * has internet access</t>
  </si>
  <si>
    <t>edu * owns a car</t>
  </si>
  <si>
    <t>edu * owns a scooter</t>
  </si>
  <si>
    <t>edu * owns a bicycle</t>
  </si>
  <si>
    <t>edu * home city: Guediawaye</t>
  </si>
  <si>
    <t>edu * home city: Pikine</t>
  </si>
  <si>
    <t>edu * home city: Mbao</t>
  </si>
  <si>
    <t>edu * home city: Mbour</t>
  </si>
  <si>
    <t>edu * home city: Kaolack</t>
  </si>
  <si>
    <t>edu * average HF distance</t>
  </si>
  <si>
    <t>constant</t>
  </si>
  <si>
    <t>edu * age squared</t>
  </si>
  <si>
    <t xml:space="preserve">     # services offered</t>
  </si>
  <si>
    <t xml:space="preserve">     has electricity</t>
  </si>
  <si>
    <t xml:space="preserve">     has telephone</t>
  </si>
  <si>
    <t>HF: % with stockout in prior 30 days</t>
  </si>
  <si>
    <t>Maternal Health</t>
  </si>
  <si>
    <t>HF: average # FP methods available</t>
  </si>
  <si>
    <t>Experiment 2: Improved Facilities</t>
  </si>
  <si>
    <t>Experiment 1: New Facility</t>
  </si>
  <si>
    <t>(1) Unweighted, Cond. Logit</t>
  </si>
  <si>
    <t xml:space="preserve">     % visiting facility nearest home</t>
  </si>
  <si>
    <t xml:space="preserve">     % visiting nearest facility of a particular type</t>
  </si>
  <si>
    <t xml:space="preserve">     Mean # facilities bypassed</t>
  </si>
  <si>
    <t xml:space="preserve">     Median # facilities bypassed</t>
  </si>
  <si>
    <t>Among women visiting an observed facility</t>
  </si>
  <si>
    <t>Number of Obervations</t>
  </si>
  <si>
    <t>Number of Individuals</t>
  </si>
  <si>
    <t>Pseudo R-squared</t>
  </si>
  <si>
    <t>has given birth in last 2.5 years</t>
  </si>
  <si>
    <t>edu * has given birth in last 2.5 years</t>
  </si>
  <si>
    <t>age * has given birth in last 2.5 years</t>
  </si>
  <si>
    <t>Overall chi-squared test statistic</t>
  </si>
  <si>
    <t>Appendix</t>
  </si>
  <si>
    <r>
      <t>S</t>
    </r>
    <r>
      <rPr>
        <b/>
        <i/>
        <vertAlign val="subscript"/>
        <sz val="10"/>
        <color theme="1"/>
        <rFont val="Times New Roman"/>
        <family val="1"/>
      </rPr>
      <t xml:space="preserve">i </t>
    </r>
    <r>
      <rPr>
        <b/>
        <i/>
        <sz val="10"/>
        <color theme="1"/>
        <rFont val="Times New Roman"/>
        <family val="1"/>
      </rPr>
      <t>= 3 (visit surveyed fac.)</t>
    </r>
  </si>
  <si>
    <r>
      <t>S</t>
    </r>
    <r>
      <rPr>
        <b/>
        <i/>
        <vertAlign val="subscript"/>
        <sz val="10"/>
        <color theme="1"/>
        <rFont val="Times New Roman"/>
        <family val="1"/>
      </rPr>
      <t xml:space="preserve">i </t>
    </r>
    <r>
      <rPr>
        <b/>
        <i/>
        <sz val="10"/>
        <color theme="1"/>
        <rFont val="Times New Roman"/>
        <family val="1"/>
      </rPr>
      <t>= 2 (visit non-surveyed fac.)</t>
    </r>
  </si>
  <si>
    <t>Table 1: Facility Choices for Maternal Health Services</t>
  </si>
  <si>
    <t>public hospital</t>
  </si>
  <si>
    <t>private clinic</t>
  </si>
  <si>
    <t>denominational/NGO clinic</t>
  </si>
  <si>
    <t># public hospitals</t>
  </si>
  <si>
    <t># denominational/NGO clinics</t>
  </si>
  <si>
    <t xml:space="preserve"># private clinics </t>
  </si>
  <si>
    <t>age * low inc/edu</t>
  </si>
  <si>
    <t>open 7 days a week * low inc/edu</t>
  </si>
  <si>
    <t>hours a day * low inc/edu</t>
  </si>
  <si>
    <t># doctors * low inc/edu</t>
  </si>
  <si>
    <t># nurses * low inc/edu</t>
  </si>
  <si>
    <t># midwives * low inc/edu</t>
  </si>
  <si>
    <t>any health social worker * low inc/edu</t>
  </si>
  <si>
    <t># services offered * low inc/edu</t>
  </si>
  <si>
    <t>any IEC materials * low inc/edu</t>
  </si>
  <si>
    <t>provides community outreach * low inc/edu</t>
  </si>
  <si>
    <t>has electricity * low inc/edu</t>
  </si>
  <si>
    <t>has telephone * low inc/edu</t>
  </si>
  <si>
    <t>has private rooms * low inc/edu</t>
  </si>
  <si>
    <t>(1)</t>
  </si>
  <si>
    <t>(2)</t>
  </si>
  <si>
    <t>(3)</t>
  </si>
  <si>
    <t>(4)</t>
  </si>
  <si>
    <t>Panel A: Mean Coefficients</t>
  </si>
  <si>
    <t>Facility Type</t>
  </si>
  <si>
    <t xml:space="preserve">   other public</t>
  </si>
  <si>
    <t xml:space="preserve">   NGO Clinic</t>
  </si>
  <si>
    <t xml:space="preserve">   public health center</t>
  </si>
  <si>
    <t xml:space="preserve">   public health post</t>
  </si>
  <si>
    <t xml:space="preserve">   private clinic</t>
  </si>
  <si>
    <t xml:space="preserve">   denominational clinic</t>
  </si>
  <si>
    <t>(2) Unweighted, Mixed Logit</t>
  </si>
  <si>
    <t>(3) Weighted, Cond. Logit</t>
  </si>
  <si>
    <t>(4) Weighted, Mixed Logit</t>
  </si>
  <si>
    <t>price</t>
  </si>
  <si>
    <t>(1) All Facilities</t>
  </si>
  <si>
    <t>(2) Chosen Facility</t>
  </si>
  <si>
    <t>(3) Nearest Facility</t>
  </si>
  <si>
    <t>(1) Cond. Logit, Spec. 1</t>
  </si>
  <si>
    <t>(2) Mixed Logit, Spec. 2</t>
  </si>
  <si>
    <t>(3) Mixed Logit, Spec. 3</t>
  </si>
  <si>
    <t>Table A2: Mixed Logit Model Estimates - Robustness</t>
  </si>
  <si>
    <t>Table A3: Conditional Logit Model Estimates - Price Effects</t>
  </si>
  <si>
    <t>Table 3: Multinomial Choice Models of Facility for Maternal Health Services</t>
  </si>
  <si>
    <t>Table 6: Policy Experiments for Maternal Health Care Choices</t>
  </si>
  <si>
    <t>Table 5: Willingness to Travel for One Additional Unit of Quality</t>
  </si>
  <si>
    <t>Table 4: Choice Model Estimates - Measurement Error</t>
  </si>
  <si>
    <t xml:space="preserve">     any health social worker</t>
  </si>
  <si>
    <t xml:space="preserve">    provides community outreach</t>
  </si>
  <si>
    <t xml:space="preserve">(1) CL - Measurement Error </t>
  </si>
  <si>
    <t xml:space="preserve">(2) CL - Preferred </t>
  </si>
  <si>
    <t xml:space="preserve"> (3) Ratio: (1)/(2) </t>
  </si>
  <si>
    <t>(4) ML - Measurement Error</t>
  </si>
  <si>
    <t xml:space="preserve">(6) Ratio: (4)/(5) </t>
  </si>
  <si>
    <t>(5) ML - Preferred</t>
  </si>
  <si>
    <t xml:space="preserve">     Visit unobserved facility (S=2)</t>
  </si>
  <si>
    <t xml:space="preserve">     Visit observed facility (S=3)</t>
  </si>
  <si>
    <t>Table 2: Health Facility Characteristics</t>
  </si>
  <si>
    <t>public clinic</t>
  </si>
  <si>
    <t xml:space="preserve">*Notes: Distance to any particular facility varies by individual, so the average distance is calculated using all 9325*231 observations. Moreover, while distance and facility type are observable for all 231 health facilities, the remaining variables are only observable for the 205 facilities participating in the survey. </t>
  </si>
  <si>
    <t xml:space="preserve">     Avg. patients visiting new fac.</t>
  </si>
  <si>
    <t xml:space="preserve">     Avg. patients visiting pre-policy</t>
  </si>
  <si>
    <t xml:space="preserve">     Avg. patients visiting post-policy</t>
  </si>
  <si>
    <t xml:space="preserve">(3) ML - Measurement Error </t>
  </si>
  <si>
    <t xml:space="preserve">(4) ML - Preferred </t>
  </si>
  <si>
    <r>
      <t>*Notes: The education interaction variable is an indicator for having obtained a highschool or college degree. Excluded category for partner's education is "don't know." Excluded city is Dakar. The baseline alternative is S</t>
    </r>
    <r>
      <rPr>
        <vertAlign val="subscript"/>
        <sz val="10"/>
        <color theme="1"/>
        <rFont val="Times New Roman"/>
        <family val="1"/>
      </rPr>
      <t>i</t>
    </r>
    <r>
      <rPr>
        <sz val="10"/>
        <color theme="1"/>
        <rFont val="Times New Roman"/>
        <family val="1"/>
      </rPr>
      <t xml:space="preserve">=1 (i.e., no visit). The model is estimated using the </t>
    </r>
    <r>
      <rPr>
        <i/>
        <sz val="10"/>
        <color theme="1"/>
        <rFont val="Times New Roman"/>
        <family val="1"/>
      </rPr>
      <t>mlogit</t>
    </r>
    <r>
      <rPr>
        <sz val="10"/>
        <color theme="1"/>
        <rFont val="Times New Roman"/>
        <family val="1"/>
      </rPr>
      <t xml:space="preserve"> command in Stata.</t>
    </r>
  </si>
  <si>
    <t># public clinics</t>
  </si>
  <si>
    <t>public clinic * low inc/edu</t>
  </si>
  <si>
    <t>Panel A: Mean Coefficient</t>
  </si>
  <si>
    <t>private clinic * low inc/edu</t>
  </si>
  <si>
    <t>denominational/NGO clinic * low inc/edu</t>
  </si>
  <si>
    <t>(1) Income Heterogeneity</t>
  </si>
  <si>
    <t>(2) Education Heterogeneity</t>
  </si>
  <si>
    <t>(1.47)</t>
  </si>
  <si>
    <t>*Notes: Facility types are Public Hospital, Public Clinic, Private Clinic, Denominational or NGO clinic.</t>
  </si>
  <si>
    <t>Table A5: Mixed Logit Model Estimates - Full Sample, new Specifications</t>
  </si>
  <si>
    <t>Table A4: Mixed Logit Model Estimates - Preference Heterogeneity</t>
  </si>
  <si>
    <t xml:space="preserve">     % change</t>
  </si>
  <si>
    <t>price (1,000 F CFA)</t>
  </si>
  <si>
    <t>(2.60)</t>
  </si>
  <si>
    <t>(2.42)</t>
  </si>
  <si>
    <t>(1.08)</t>
  </si>
  <si>
    <t>*Notes: Standard errors are provided in parethesis. Table averages and standard errors are calculated from 500 simulation draws, which are described in footnote 23. Parameter estimates used for the CL simulations are taken from column 1 of Table 4 and column 1 of Table 3. Parameter estimates used for the ML simulations are taken from column 3 of Table 4 and column 2 of Appendix Table A6. Experiment 1 adds a new facility to every individual's alternative set. Experiment 2 adds electricity to the six facilities in Dakar that did not have it at the time of data collection.</t>
  </si>
  <si>
    <t>(0.513)</t>
  </si>
  <si>
    <t>(.279)</t>
  </si>
  <si>
    <t>(0.318)</t>
  </si>
  <si>
    <t>(.465)</t>
  </si>
  <si>
    <t>(.224)</t>
  </si>
  <si>
    <t>(0.443)</t>
  </si>
  <si>
    <t>(0.514)</t>
  </si>
  <si>
    <t>(0.564)</t>
  </si>
  <si>
    <t>(0.384)</t>
  </si>
  <si>
    <t>(0.319)</t>
  </si>
  <si>
    <t>(14.64)</t>
  </si>
  <si>
    <t>(22.93)</t>
  </si>
  <si>
    <t>(21.51)</t>
  </si>
  <si>
    <t>(42.30)</t>
  </si>
  <si>
    <t xml:space="preserve">   other private</t>
  </si>
  <si>
    <t>(1.42)</t>
  </si>
  <si>
    <t>(0.14)</t>
  </si>
  <si>
    <t>(0.97)</t>
  </si>
  <si>
    <t>(3.87)</t>
  </si>
  <si>
    <t>(0.38)</t>
  </si>
  <si>
    <t>(0.13)</t>
  </si>
  <si>
    <t>(0.46)</t>
  </si>
  <si>
    <t>(1.64)</t>
  </si>
  <si>
    <t>(0.73)</t>
  </si>
  <si>
    <t>(0.32)</t>
  </si>
  <si>
    <t>(0.04)</t>
  </si>
  <si>
    <t>(0.31)</t>
  </si>
  <si>
    <t>(0.48)</t>
  </si>
  <si>
    <t>(0.24)</t>
  </si>
  <si>
    <t>(0.07)</t>
  </si>
  <si>
    <t>(0.02)</t>
  </si>
  <si>
    <t>(0.08)</t>
  </si>
  <si>
    <t>(0.18)</t>
  </si>
  <si>
    <t>(0.09)</t>
  </si>
  <si>
    <t xml:space="preserve">*Notes: Bootstrapped standard errors are in parenthesis. Table elements were formed by dividing the labeled quality parameter by the distance parameter from the specified model. Parameter estimates used to form the CL ratios are taken from column 1 of Table 4 and column 1 of Table 3. Parameter estimates used to form the ML ratios are taken from column 3 of Table 4 and column 2 of Appendix Table A6. All models are estimated without interactions. Mixed logit models are estimated holding preferences for facility types fixed across the population. Table elements in columns 1, 2, 4, and 5 are interpreted as the additional distance that the average individual is willing to travel for a one unit increase in quality; thus, the top left entry suggests that, according to the CL model estimated using data measured with error, the average individual is willing to travel an additional 0.9 KM to visit a facility that has a health social worker, compared to a facility that does not have one. Column 3 (6) forms a ratio of the ratios presented in columns 1 (4) and 2 (5). These table elements measure the extent to which measurement error leads to the over/under valuing of distance relative to quality. For example, the first element in column 3 suggests that measurement error in the choice variable causes the CL model to overstate distaste for travel relative to preferences for any health social worker by 54.6 percent. </t>
  </si>
  <si>
    <r>
      <t xml:space="preserve">     No visit (</t>
    </r>
    <r>
      <rPr>
        <i/>
        <sz val="10"/>
        <color theme="1"/>
        <rFont val="Times New Roman"/>
        <family val="1"/>
      </rPr>
      <t>S</t>
    </r>
    <r>
      <rPr>
        <sz val="10"/>
        <color theme="1"/>
        <rFont val="Times New Roman"/>
        <family val="1"/>
      </rPr>
      <t>=1)</t>
    </r>
  </si>
  <si>
    <r>
      <t xml:space="preserve">*Notes: Conditional and mixed logit models are estimated using Stata packages </t>
    </r>
    <r>
      <rPr>
        <i/>
        <sz val="9"/>
        <color theme="1"/>
        <rFont val="Times New Roman"/>
        <family val="1"/>
      </rPr>
      <t>clogit</t>
    </r>
    <r>
      <rPr>
        <sz val="9"/>
        <color theme="1"/>
        <rFont val="Times New Roman"/>
        <family val="1"/>
      </rPr>
      <t xml:space="preserve"> and </t>
    </r>
    <r>
      <rPr>
        <i/>
        <sz val="9"/>
        <color theme="1"/>
        <rFont val="Times New Roman"/>
        <family val="1"/>
      </rPr>
      <t>mixlogit</t>
    </r>
    <r>
      <rPr>
        <sz val="9"/>
        <color theme="1"/>
        <rFont val="Times New Roman"/>
        <family val="1"/>
      </rPr>
      <t xml:space="preserve">, respectively. In both models, the reference facility type is a public hospital. The mixed logit models are estimated via maximum simulated likelihood, using 50 Halton draws. </t>
    </r>
  </si>
  <si>
    <t>Panel B: Std. Dev. of Coef.</t>
  </si>
  <si>
    <r>
      <t xml:space="preserve">*Notes: Conditional and mixed logit models are estimated using Stata packages </t>
    </r>
    <r>
      <rPr>
        <i/>
        <sz val="9"/>
        <color theme="1"/>
        <rFont val="Times New Roman"/>
        <family val="1"/>
      </rPr>
      <t>clogit</t>
    </r>
    <r>
      <rPr>
        <sz val="9"/>
        <color theme="1"/>
        <rFont val="Times New Roman"/>
        <family val="1"/>
      </rPr>
      <t xml:space="preserve"> and </t>
    </r>
    <r>
      <rPr>
        <i/>
        <sz val="9"/>
        <color theme="1"/>
        <rFont val="Times New Roman"/>
        <family val="1"/>
      </rPr>
      <t>mixlogit</t>
    </r>
    <r>
      <rPr>
        <sz val="9"/>
        <color theme="1"/>
        <rFont val="Times New Roman"/>
        <family val="1"/>
      </rPr>
      <t xml:space="preserve">, respectively. In both models, the reference facility type is a public hospital. The mixed logit models are estimated via maximum simulated likelihood, using 50 Halton draws.  </t>
    </r>
  </si>
  <si>
    <t>distance (km)</t>
  </si>
  <si>
    <t>distance (km) * low inc/edu</t>
  </si>
  <si>
    <r>
      <t xml:space="preserve">*Notes: These models are estimated using the package </t>
    </r>
    <r>
      <rPr>
        <i/>
        <sz val="9"/>
        <color theme="1"/>
        <rFont val="Times New Roman"/>
        <family val="1"/>
      </rPr>
      <t>clogit</t>
    </r>
    <r>
      <rPr>
        <sz val="9"/>
        <color theme="1"/>
        <rFont val="Times New Roman"/>
        <family val="1"/>
      </rPr>
      <t xml:space="preserve"> in Stata. Column 1 excludes all facility type indicators and includes a price variable; the construction of which is discussed in Section IV.c of the manuscript. Column 2 contains the original facility type indicators. In column 2, he reference facility type is a public hospital.</t>
    </r>
  </si>
  <si>
    <r>
      <t xml:space="preserve">*Notes: These models are estimated using the </t>
    </r>
    <r>
      <rPr>
        <i/>
        <sz val="9"/>
        <color theme="1"/>
        <rFont val="Times New Roman"/>
        <family val="1"/>
      </rPr>
      <t>mixlogit</t>
    </r>
    <r>
      <rPr>
        <sz val="9"/>
        <color theme="1"/>
        <rFont val="Times New Roman"/>
        <family val="1"/>
      </rPr>
      <t xml:space="preserve"> package in Stata. In both models, the reference facility type is a public hospital. Column 1 allows mean preference parameters to vary by whether or not a woman's household is low income, which is defined as the lower two quintiles of the household income distribution. Column 2 allows mean preference parameters to vary by whether or not the woman has completed </t>
    </r>
    <r>
      <rPr>
        <i/>
        <sz val="9"/>
        <color theme="1"/>
        <rFont val="Times New Roman"/>
        <family val="1"/>
      </rPr>
      <t>any</t>
    </r>
    <r>
      <rPr>
        <sz val="9"/>
        <color theme="1"/>
        <rFont val="Times New Roman"/>
        <family val="1"/>
      </rPr>
      <t xml:space="preserve"> education - 40 percent of adult women in our sample have not.</t>
    </r>
  </si>
  <si>
    <r>
      <t xml:space="preserve">*Notes: These models are estimated using the </t>
    </r>
    <r>
      <rPr>
        <i/>
        <sz val="9"/>
        <color theme="1"/>
        <rFont val="Times New Roman"/>
        <family val="1"/>
      </rPr>
      <t>mixlogit</t>
    </r>
    <r>
      <rPr>
        <sz val="9"/>
        <color theme="1"/>
        <rFont val="Times New Roman"/>
        <family val="1"/>
      </rPr>
      <t xml:space="preserve"> package in Stata. Column 1 does not include any facility type indicators, but does include the price variable described in Section IV.c of the manuscript. Column 2 includes facility type indicators and no price variable, but does not allow preferences for facility types to vary across the population. In column 2, the reference facility type is a public hospital.</t>
    </r>
  </si>
  <si>
    <r>
      <t xml:space="preserve">*Notes: All models are estimated using the </t>
    </r>
    <r>
      <rPr>
        <i/>
        <sz val="9"/>
        <color theme="1"/>
        <rFont val="Times New Roman"/>
        <family val="1"/>
      </rPr>
      <t>mixlogit</t>
    </r>
    <r>
      <rPr>
        <sz val="9"/>
        <color theme="1"/>
        <rFont val="Times New Roman"/>
        <family val="1"/>
      </rPr>
      <t xml:space="preserve"> package in Stata. The reference facility type is a public hospital. These results should be compared to the baseline unweighted mixed logit model presented in column 2 of Table 3. Column 1 treats all non-participating facilities as non-identified and drops the 60 individuals selecting these facilities. Column 2 uses 400 Halton draws, as opposed to 50. Column 3 drops the 29 women who leave their home region to seek care. Column 4 also drops these 29 women, as well as constraining every woman's alternative set to the facilities located in her home region. </t>
    </r>
  </si>
  <si>
    <t>participated in survey</t>
  </si>
  <si>
    <t>participated in survey * low inc/edu</t>
  </si>
  <si>
    <t xml:space="preserve">   mean</t>
  </si>
  <si>
    <t xml:space="preserve">   standard deviation</t>
  </si>
  <si>
    <t>Distance (km) Preferences</t>
  </si>
  <si>
    <t>(5)</t>
  </si>
  <si>
    <t>(6)</t>
  </si>
  <si>
    <t>Table A2: Mixed Logit Model Estimates - Measurement Error Experiments</t>
  </si>
  <si>
    <r>
      <t xml:space="preserve">*Notes: All models are estimated using the </t>
    </r>
    <r>
      <rPr>
        <i/>
        <sz val="9"/>
        <color theme="1"/>
        <rFont val="Times New Roman"/>
        <family val="1"/>
      </rPr>
      <t>mixlogit</t>
    </r>
    <r>
      <rPr>
        <sz val="9"/>
        <color theme="1"/>
        <rFont val="Times New Roman"/>
        <family val="1"/>
      </rPr>
      <t xml:space="preserve"> package in Stata.  All parameters are significantly different from zero at the 1 percent level. Column 1 allows choice from the full alternate set and matches individuals to their reported facility. Column 2 allows choice from an alternative set defined by the nearest facility of each type, plus the repored facility, and matches individuals to their reported facility. Column 3 allows choice from an alternative set defined by the nearest three facilities of each type, plus the repored facility, and matches individuals to their reported facility. Column 4 allows choice from the full alternate set and matches individuals to the nearest reported facility. Column 5 allows choice from the full alternate set and matches individuals randomly to one of the three nearest facilities of the reported type. Column 6 allows choice from an alternative set defined by the nearest facility of each type and matches individuals to the nearest reported facility.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</si>
</sst>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00"/>
  </numFmts>
  <fonts count="21" x14ac:knownFonts="1">
    <font>
      <sz val="12"/>
      <color theme="1"/>
      <name val="Calibri"/>
      <family val="2"/>
      <scheme val="minor"/>
    </font>
    <font>
      <u/>
      <sz val="12"/>
      <color theme="10"/>
      <name val="Calibri"/>
      <family val="2"/>
      <scheme val="minor"/>
    </font>
    <font>
      <u/>
      <sz val="12"/>
      <color theme="11"/>
      <name val="Calibri"/>
      <family val="2"/>
      <scheme val="minor"/>
    </font>
    <font>
      <sz val="11"/>
      <color theme="1"/>
      <name val="Times New Roman"/>
      <family val="1"/>
    </font>
    <font>
      <b/>
      <sz val="11"/>
      <color theme="1"/>
      <name val="Times New Roman"/>
      <family val="1"/>
    </font>
    <font>
      <u/>
      <sz val="11"/>
      <color theme="1"/>
      <name val="Times New Roman"/>
      <family val="1"/>
    </font>
    <font>
      <sz val="12"/>
      <color theme="1"/>
      <name val="Times New Roman"/>
      <family val="1"/>
    </font>
    <font>
      <b/>
      <sz val="12"/>
      <color theme="1"/>
      <name val="Times New Roman"/>
      <family val="1"/>
    </font>
    <font>
      <sz val="8"/>
      <name val="Calibri"/>
      <family val="2"/>
      <scheme val="minor"/>
    </font>
    <font>
      <sz val="10"/>
      <color theme="1"/>
      <name val="Times New Roman"/>
      <family val="1"/>
    </font>
    <font>
      <b/>
      <i/>
      <sz val="10"/>
      <color theme="1"/>
      <name val="Times New Roman"/>
      <family val="1"/>
    </font>
    <font>
      <b/>
      <i/>
      <vertAlign val="subscript"/>
      <sz val="10"/>
      <color theme="1"/>
      <name val="Times New Roman"/>
      <family val="1"/>
    </font>
    <font>
      <vertAlign val="subscript"/>
      <sz val="10"/>
      <color theme="1"/>
      <name val="Times New Roman"/>
      <family val="1"/>
    </font>
    <font>
      <sz val="10"/>
      <color theme="1"/>
      <name val="Times New Roman"/>
      <family val="1"/>
    </font>
    <font>
      <sz val="12"/>
      <color theme="1"/>
      <name val="Times New Roman"/>
      <family val="1"/>
    </font>
    <font>
      <i/>
      <sz val="10"/>
      <color theme="1"/>
      <name val="Times New Roman"/>
      <family val="1"/>
    </font>
    <font>
      <sz val="11"/>
      <color theme="1"/>
      <name val="Calibri"/>
      <family val="2"/>
      <scheme val="minor"/>
    </font>
    <font>
      <sz val="9"/>
      <color theme="1"/>
      <name val="Times New Roman"/>
      <family val="1"/>
    </font>
    <font>
      <b/>
      <sz val="10"/>
      <color theme="1"/>
      <name val="Times New Roman"/>
      <family val="1"/>
    </font>
    <font>
      <i/>
      <sz val="9"/>
      <color theme="1"/>
      <name val="Times New Roman"/>
      <family val="1"/>
    </font>
    <font>
      <sz val="10"/>
      <color theme="1"/>
      <name val="Calibri"/>
      <family val="2"/>
      <scheme val="minor"/>
    </font>
  </fonts>
  <fills count="5">
    <fill>
      <patternFill patternType="none"/>
    </fill>
    <fill>
      <patternFill patternType="gray125"/>
    </fill>
    <fill>
      <patternFill patternType="solid">
        <fgColor indexed="65"/>
        <bgColor theme="0"/>
      </patternFill>
    </fill>
    <fill>
      <patternFill patternType="solid">
        <fgColor theme="0"/>
        <bgColor theme="0"/>
      </patternFill>
    </fill>
    <fill>
      <patternFill patternType="solid">
        <fgColor theme="0"/>
        <bgColor indexed="64"/>
      </patternFill>
    </fill>
  </fills>
  <borders count="6">
    <border>
      <left/>
      <right/>
      <top/>
      <bottom/>
      <diagonal/>
    </border>
    <border>
      <left/>
      <right/>
      <top style="thin">
        <color auto="1"/>
      </top>
      <bottom/>
      <diagonal/>
    </border>
    <border>
      <left/>
      <right/>
      <top/>
      <bottom style="thin">
        <color auto="1"/>
      </bottom>
      <diagonal/>
    </border>
    <border>
      <left/>
      <right/>
      <top/>
      <bottom style="double">
        <color auto="1"/>
      </bottom>
      <diagonal/>
    </border>
    <border>
      <left/>
      <right/>
      <top style="thin">
        <color auto="1"/>
      </top>
      <bottom style="double">
        <color auto="1"/>
      </bottom>
      <diagonal/>
    </border>
    <border>
      <left/>
      <right/>
      <top style="double">
        <color auto="1"/>
      </top>
      <bottom/>
      <diagonal/>
    </border>
  </borders>
  <cellStyleXfs count="78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00">
    <xf numFmtId="0" fontId="0" fillId="0" borderId="0" xfId="0"/>
    <xf numFmtId="0" fontId="0" fillId="0" borderId="0" xfId="0" applyFill="1"/>
    <xf numFmtId="0" fontId="3" fillId="2" borderId="0" xfId="0" applyFont="1" applyFill="1"/>
    <xf numFmtId="0" fontId="3" fillId="2" borderId="0" xfId="0" applyFont="1" applyFill="1" applyBorder="1"/>
    <xf numFmtId="2" fontId="3" fillId="2" borderId="0" xfId="0" applyNumberFormat="1" applyFont="1" applyFill="1"/>
    <xf numFmtId="2" fontId="3" fillId="2" borderId="0" xfId="0" applyNumberFormat="1" applyFont="1" applyFill="1" applyAlignment="1">
      <alignment horizontal="center"/>
    </xf>
    <xf numFmtId="0" fontId="3" fillId="2" borderId="0" xfId="0" applyFont="1" applyFill="1" applyAlignment="1">
      <alignment horizontal="center"/>
    </xf>
    <xf numFmtId="0" fontId="3" fillId="2" borderId="0" xfId="0" applyFont="1" applyFill="1" applyAlignment="1">
      <alignment wrapText="1"/>
    </xf>
    <xf numFmtId="0" fontId="3" fillId="2" borderId="0" xfId="0" applyFont="1" applyFill="1" applyAlignment="1">
      <alignment horizontal="center" wrapText="1"/>
    </xf>
    <xf numFmtId="164" fontId="3" fillId="2" borderId="0" xfId="0" applyNumberFormat="1" applyFont="1" applyFill="1"/>
    <xf numFmtId="0" fontId="4" fillId="2" borderId="0" xfId="0" applyFont="1" applyFill="1"/>
    <xf numFmtId="49" fontId="3" fillId="2" borderId="0" xfId="0" applyNumberFormat="1" applyFont="1" applyFill="1" applyAlignment="1">
      <alignment horizontal="center"/>
    </xf>
    <xf numFmtId="49" fontId="3" fillId="2" borderId="0" xfId="0" applyNumberFormat="1" applyFont="1" applyFill="1"/>
    <xf numFmtId="0" fontId="3" fillId="2" borderId="0" xfId="0" applyFont="1" applyFill="1" applyBorder="1" applyAlignment="1">
      <alignment vertical="top" wrapText="1"/>
    </xf>
    <xf numFmtId="0" fontId="6" fillId="0" borderId="0" xfId="0" applyFont="1"/>
    <xf numFmtId="0" fontId="7" fillId="0" borderId="0" xfId="0" applyFont="1"/>
    <xf numFmtId="0" fontId="6" fillId="0" borderId="0" xfId="0" applyFont="1" applyAlignment="1">
      <alignment horizontal="center"/>
    </xf>
    <xf numFmtId="0" fontId="3" fillId="0" borderId="0" xfId="0" applyFont="1" applyBorder="1" applyAlignment="1">
      <alignment horizontal="left" vertical="top" wrapText="1"/>
    </xf>
    <xf numFmtId="0" fontId="6" fillId="0" borderId="0" xfId="0" applyFont="1" applyAlignment="1">
      <alignment vertical="top" wrapText="1"/>
    </xf>
    <xf numFmtId="0" fontId="3" fillId="0" borderId="0" xfId="0" applyFont="1" applyBorder="1" applyAlignment="1">
      <alignment horizontal="center" vertical="top" wrapText="1"/>
    </xf>
    <xf numFmtId="0" fontId="6" fillId="0" borderId="0" xfId="0" applyFont="1" applyAlignment="1">
      <alignment horizontal="center" vertical="top" wrapText="1"/>
    </xf>
    <xf numFmtId="164" fontId="14" fillId="3" borderId="0" xfId="0" applyNumberFormat="1" applyFont="1" applyFill="1" applyBorder="1"/>
    <xf numFmtId="164" fontId="14" fillId="3" borderId="2" xfId="0" applyNumberFormat="1" applyFont="1" applyFill="1" applyBorder="1"/>
    <xf numFmtId="0" fontId="14" fillId="0" borderId="0" xfId="0" applyFont="1"/>
    <xf numFmtId="11" fontId="14" fillId="0" borderId="0" xfId="0" applyNumberFormat="1" applyFont="1"/>
    <xf numFmtId="0" fontId="0" fillId="4" borderId="0" xfId="0" applyFill="1"/>
    <xf numFmtId="0" fontId="3" fillId="2" borderId="0" xfId="0" applyFont="1" applyFill="1" applyBorder="1" applyAlignment="1">
      <alignment horizontal="left" vertical="top" wrapText="1"/>
    </xf>
    <xf numFmtId="0" fontId="5" fillId="2" borderId="0" xfId="0" applyFont="1" applyFill="1" applyBorder="1" applyAlignment="1">
      <alignment horizontal="center" vertical="center"/>
    </xf>
    <xf numFmtId="0" fontId="3" fillId="2" borderId="0" xfId="0" applyFont="1" applyFill="1" applyBorder="1" applyAlignment="1">
      <alignment horizontal="left"/>
    </xf>
    <xf numFmtId="0" fontId="3" fillId="2" borderId="0" xfId="0" applyFont="1" applyFill="1" applyBorder="1" applyAlignment="1">
      <alignment horizontal="center" wrapText="1"/>
    </xf>
    <xf numFmtId="2" fontId="3" fillId="2" borderId="0" xfId="0" applyNumberFormat="1" applyFont="1" applyFill="1" applyBorder="1" applyAlignment="1">
      <alignment horizontal="center"/>
    </xf>
    <xf numFmtId="164" fontId="3" fillId="2" borderId="0" xfId="0" applyNumberFormat="1" applyFont="1" applyFill="1" applyAlignment="1">
      <alignment horizontal="center"/>
    </xf>
    <xf numFmtId="2" fontId="3" fillId="2" borderId="0" xfId="0" applyNumberFormat="1" applyFont="1" applyFill="1" applyAlignment="1"/>
    <xf numFmtId="0" fontId="5" fillId="2" borderId="0" xfId="0" applyFont="1" applyFill="1" applyBorder="1" applyAlignment="1">
      <alignment vertical="center"/>
    </xf>
    <xf numFmtId="0" fontId="3" fillId="2" borderId="0" xfId="0" applyFont="1" applyFill="1" applyAlignment="1">
      <alignment vertical="top" wrapText="1"/>
    </xf>
    <xf numFmtId="0" fontId="5" fillId="2" borderId="0" xfId="0" applyFont="1" applyFill="1" applyBorder="1" applyAlignment="1">
      <alignment vertical="top" wrapText="1"/>
    </xf>
    <xf numFmtId="0" fontId="3" fillId="2" borderId="0" xfId="0" applyFont="1" applyFill="1" applyAlignment="1">
      <alignment horizontal="center" vertical="top" wrapText="1"/>
    </xf>
    <xf numFmtId="0" fontId="9" fillId="2" borderId="0" xfId="0" applyFont="1" applyFill="1" applyBorder="1" applyAlignment="1">
      <alignment vertical="top" wrapText="1"/>
    </xf>
    <xf numFmtId="3" fontId="6" fillId="0" borderId="0" xfId="0" applyNumberFormat="1" applyFont="1"/>
    <xf numFmtId="0" fontId="3" fillId="0" borderId="0" xfId="0" applyFont="1" applyBorder="1"/>
    <xf numFmtId="0" fontId="3" fillId="0" borderId="0" xfId="0" applyFont="1"/>
    <xf numFmtId="49" fontId="3" fillId="2" borderId="0" xfId="0" applyNumberFormat="1" applyFont="1" applyFill="1" applyBorder="1" applyAlignment="1">
      <alignment horizontal="left"/>
    </xf>
    <xf numFmtId="164" fontId="3" fillId="3" borderId="0" xfId="0" applyNumberFormat="1" applyFont="1" applyFill="1" applyBorder="1"/>
    <xf numFmtId="0" fontId="16" fillId="4" borderId="0" xfId="0" applyFont="1" applyFill="1"/>
    <xf numFmtId="164" fontId="3" fillId="4" borderId="0" xfId="0" applyNumberFormat="1" applyFont="1" applyFill="1" applyAlignment="1">
      <alignment horizontal="center"/>
    </xf>
    <xf numFmtId="49" fontId="0" fillId="4" borderId="0" xfId="0" applyNumberFormat="1" applyFill="1"/>
    <xf numFmtId="0" fontId="9" fillId="4" borderId="0" xfId="0" applyFont="1" applyFill="1" applyAlignment="1">
      <alignment vertical="top" wrapText="1"/>
    </xf>
    <xf numFmtId="0" fontId="9" fillId="3" borderId="0" xfId="0" applyFont="1" applyFill="1"/>
    <xf numFmtId="3" fontId="9" fillId="3" borderId="0" xfId="0" applyNumberFormat="1" applyFont="1" applyFill="1" applyAlignment="1">
      <alignment horizontal="center"/>
    </xf>
    <xf numFmtId="0" fontId="9" fillId="3" borderId="2" xfId="0" applyFont="1" applyFill="1" applyBorder="1"/>
    <xf numFmtId="3" fontId="9" fillId="3" borderId="2" xfId="0" applyNumberFormat="1" applyFont="1" applyFill="1" applyBorder="1" applyAlignment="1">
      <alignment horizontal="center"/>
    </xf>
    <xf numFmtId="0" fontId="9" fillId="3" borderId="0" xfId="0" applyFont="1" applyFill="1" applyBorder="1"/>
    <xf numFmtId="0" fontId="9" fillId="3" borderId="0" xfId="0" applyFont="1" applyFill="1" applyBorder="1" applyAlignment="1">
      <alignment horizontal="center"/>
    </xf>
    <xf numFmtId="165" fontId="9" fillId="3" borderId="0" xfId="0" applyNumberFormat="1" applyFont="1" applyFill="1" applyAlignment="1">
      <alignment horizontal="center"/>
    </xf>
    <xf numFmtId="0" fontId="9" fillId="3" borderId="3" xfId="0" applyFont="1" applyFill="1" applyBorder="1"/>
    <xf numFmtId="165" fontId="9" fillId="3" borderId="3" xfId="0" applyNumberFormat="1" applyFont="1" applyFill="1" applyBorder="1" applyAlignment="1">
      <alignment horizontal="center"/>
    </xf>
    <xf numFmtId="0" fontId="9" fillId="2" borderId="2" xfId="0" applyFont="1" applyFill="1" applyBorder="1" applyAlignment="1">
      <alignment horizontal="center"/>
    </xf>
    <xf numFmtId="2" fontId="9" fillId="2" borderId="0" xfId="0" applyNumberFormat="1" applyFont="1" applyFill="1"/>
    <xf numFmtId="0" fontId="6" fillId="4" borderId="0" xfId="0" applyFont="1" applyFill="1"/>
    <xf numFmtId="0" fontId="9" fillId="3" borderId="2" xfId="0" applyFont="1" applyFill="1" applyBorder="1" applyAlignment="1">
      <alignment horizontal="center"/>
    </xf>
    <xf numFmtId="2" fontId="9" fillId="3" borderId="0" xfId="0" applyNumberFormat="1" applyFont="1" applyFill="1"/>
    <xf numFmtId="2" fontId="9" fillId="3" borderId="0" xfId="0" applyNumberFormat="1" applyFont="1" applyFill="1" applyAlignment="1">
      <alignment horizontal="center"/>
    </xf>
    <xf numFmtId="0" fontId="9" fillId="3" borderId="0" xfId="0" applyFont="1" applyFill="1" applyAlignment="1">
      <alignment horizontal="center"/>
    </xf>
    <xf numFmtId="1" fontId="6" fillId="4" borderId="0" xfId="0" applyNumberFormat="1" applyFont="1" applyFill="1"/>
    <xf numFmtId="0" fontId="9" fillId="3" borderId="4" xfId="0" applyFont="1" applyFill="1" applyBorder="1"/>
    <xf numFmtId="1" fontId="9" fillId="3" borderId="4" xfId="0" applyNumberFormat="1" applyFont="1" applyFill="1" applyBorder="1" applyAlignment="1">
      <alignment horizontal="center"/>
    </xf>
    <xf numFmtId="3" fontId="9" fillId="3" borderId="4" xfId="0" applyNumberFormat="1" applyFont="1" applyFill="1" applyBorder="1" applyAlignment="1">
      <alignment horizontal="center"/>
    </xf>
    <xf numFmtId="0" fontId="17" fillId="3" borderId="0" xfId="0" applyFont="1" applyFill="1" applyBorder="1" applyAlignment="1">
      <alignment vertical="top" wrapText="1"/>
    </xf>
    <xf numFmtId="0" fontId="9" fillId="2" borderId="0" xfId="0" applyFont="1" applyFill="1" applyBorder="1" applyAlignment="1">
      <alignment horizontal="left"/>
    </xf>
    <xf numFmtId="49" fontId="9" fillId="2" borderId="5" xfId="0" applyNumberFormat="1" applyFont="1" applyFill="1" applyBorder="1" applyAlignment="1">
      <alignment horizontal="left"/>
    </xf>
    <xf numFmtId="0" fontId="9" fillId="2" borderId="2" xfId="0" applyFont="1" applyFill="1" applyBorder="1"/>
    <xf numFmtId="0" fontId="9" fillId="2" borderId="0" xfId="0" applyFont="1" applyFill="1" applyBorder="1"/>
    <xf numFmtId="0" fontId="9" fillId="2" borderId="0" xfId="0" applyFont="1" applyFill="1" applyBorder="1" applyAlignment="1">
      <alignment horizontal="center"/>
    </xf>
    <xf numFmtId="0" fontId="18" fillId="2" borderId="0" xfId="0" applyFont="1" applyFill="1" applyBorder="1"/>
    <xf numFmtId="164" fontId="9" fillId="2" borderId="0" xfId="0" applyNumberFormat="1" applyFont="1" applyFill="1" applyBorder="1"/>
    <xf numFmtId="164" fontId="9" fillId="2" borderId="0" xfId="0" applyNumberFormat="1" applyFont="1" applyFill="1"/>
    <xf numFmtId="166" fontId="9" fillId="4" borderId="0" xfId="0" applyNumberFormat="1" applyFont="1" applyFill="1"/>
    <xf numFmtId="166" fontId="9" fillId="4" borderId="0" xfId="0" applyNumberFormat="1" applyFont="1" applyFill="1" applyBorder="1"/>
    <xf numFmtId="166" fontId="9" fillId="4" borderId="0" xfId="0" applyNumberFormat="1" applyFont="1" applyFill="1" applyBorder="1" applyAlignment="1">
      <alignment horizontal="center"/>
    </xf>
    <xf numFmtId="166" fontId="9" fillId="4" borderId="2" xfId="0" applyNumberFormat="1" applyFont="1" applyFill="1" applyBorder="1"/>
    <xf numFmtId="166" fontId="9" fillId="4" borderId="2" xfId="0" applyNumberFormat="1" applyFont="1" applyFill="1" applyBorder="1" applyAlignment="1">
      <alignment horizontal="center"/>
    </xf>
    <xf numFmtId="164" fontId="18" fillId="2" borderId="1" xfId="0" applyNumberFormat="1" applyFont="1" applyFill="1" applyBorder="1"/>
    <xf numFmtId="164" fontId="9" fillId="2" borderId="1" xfId="0" applyNumberFormat="1" applyFont="1" applyFill="1" applyBorder="1"/>
    <xf numFmtId="166" fontId="9" fillId="4" borderId="1" xfId="0" applyNumberFormat="1" applyFont="1" applyFill="1" applyBorder="1" applyAlignment="1">
      <alignment horizontal="center"/>
    </xf>
    <xf numFmtId="0" fontId="9" fillId="2" borderId="1" xfId="0" applyFont="1" applyFill="1" applyBorder="1"/>
    <xf numFmtId="3" fontId="9" fillId="3" borderId="1" xfId="0" applyNumberFormat="1" applyFont="1" applyFill="1" applyBorder="1"/>
    <xf numFmtId="166" fontId="9" fillId="3" borderId="1" xfId="0" applyNumberFormat="1" applyFont="1" applyFill="1" applyBorder="1"/>
    <xf numFmtId="3" fontId="9" fillId="3" borderId="0" xfId="0" applyNumberFormat="1" applyFont="1" applyFill="1" applyBorder="1"/>
    <xf numFmtId="166" fontId="9" fillId="3" borderId="0" xfId="0" applyNumberFormat="1" applyFont="1" applyFill="1" applyBorder="1"/>
    <xf numFmtId="0" fontId="9" fillId="2" borderId="3" xfId="0" applyFont="1" applyFill="1" applyBorder="1"/>
    <xf numFmtId="166" fontId="9" fillId="3" borderId="3" xfId="0" applyNumberFormat="1" applyFont="1" applyFill="1" applyBorder="1"/>
    <xf numFmtId="49" fontId="9" fillId="2" borderId="0" xfId="0" applyNumberFormat="1" applyFont="1" applyFill="1" applyBorder="1" applyAlignment="1">
      <alignment horizontal="left"/>
    </xf>
    <xf numFmtId="0" fontId="9" fillId="2" borderId="0" xfId="0" applyFont="1" applyFill="1" applyBorder="1" applyAlignment="1"/>
    <xf numFmtId="166" fontId="9" fillId="2" borderId="0" xfId="0" applyNumberFormat="1" applyFont="1" applyFill="1"/>
    <xf numFmtId="166" fontId="9" fillId="3" borderId="0" xfId="0" applyNumberFormat="1" applyFont="1" applyFill="1" applyBorder="1" applyAlignment="1">
      <alignment horizontal="center"/>
    </xf>
    <xf numFmtId="164" fontId="9" fillId="2" borderId="0" xfId="0" applyNumberFormat="1" applyFont="1" applyFill="1" applyAlignment="1">
      <alignment horizontal="center"/>
    </xf>
    <xf numFmtId="166" fontId="9" fillId="3" borderId="0" xfId="0" applyNumberFormat="1" applyFont="1" applyFill="1"/>
    <xf numFmtId="166" fontId="9" fillId="3" borderId="2" xfId="0" applyNumberFormat="1" applyFont="1" applyFill="1" applyBorder="1"/>
    <xf numFmtId="166" fontId="9" fillId="3" borderId="2" xfId="0" applyNumberFormat="1" applyFont="1" applyFill="1" applyBorder="1" applyAlignment="1">
      <alignment horizontal="center"/>
    </xf>
    <xf numFmtId="164" fontId="9" fillId="2" borderId="0" xfId="0" applyNumberFormat="1" applyFont="1" applyFill="1" applyBorder="1" applyAlignment="1">
      <alignment horizontal="center"/>
    </xf>
    <xf numFmtId="166" fontId="18" fillId="2" borderId="1" xfId="0" applyNumberFormat="1" applyFont="1" applyFill="1" applyBorder="1"/>
    <xf numFmtId="166" fontId="9" fillId="2" borderId="1" xfId="0" applyNumberFormat="1" applyFont="1" applyFill="1" applyBorder="1"/>
    <xf numFmtId="166" fontId="9" fillId="2" borderId="0" xfId="0" applyNumberFormat="1" applyFont="1" applyFill="1" applyBorder="1"/>
    <xf numFmtId="4" fontId="9" fillId="2" borderId="0" xfId="0" applyNumberFormat="1" applyFont="1" applyFill="1" applyBorder="1" applyAlignment="1">
      <alignment horizontal="center"/>
    </xf>
    <xf numFmtId="0" fontId="9" fillId="2" borderId="0" xfId="0" applyFont="1" applyFill="1"/>
    <xf numFmtId="3" fontId="9" fillId="2" borderId="1" xfId="0" applyNumberFormat="1" applyFont="1" applyFill="1" applyBorder="1" applyAlignment="1"/>
    <xf numFmtId="3" fontId="9" fillId="2" borderId="0" xfId="0" applyNumberFormat="1" applyFont="1" applyFill="1" applyBorder="1" applyAlignment="1"/>
    <xf numFmtId="4" fontId="9" fillId="2" borderId="3" xfId="0" applyNumberFormat="1" applyFont="1" applyFill="1" applyBorder="1"/>
    <xf numFmtId="0" fontId="9" fillId="2" borderId="0" xfId="0" applyFont="1" applyFill="1" applyAlignment="1">
      <alignment horizontal="center"/>
    </xf>
    <xf numFmtId="0" fontId="9" fillId="2" borderId="0" xfId="0" applyFont="1" applyFill="1" applyAlignment="1">
      <alignment vertical="top" wrapText="1"/>
    </xf>
    <xf numFmtId="0" fontId="9" fillId="2" borderId="5" xfId="0" applyFont="1" applyFill="1" applyBorder="1" applyAlignment="1">
      <alignment horizontal="center" vertical="top" wrapText="1"/>
    </xf>
    <xf numFmtId="0" fontId="9" fillId="2" borderId="0" xfId="0" applyFont="1" applyFill="1" applyAlignment="1">
      <alignment wrapText="1"/>
    </xf>
    <xf numFmtId="0" fontId="18" fillId="2" borderId="0" xfId="0" applyFont="1" applyFill="1"/>
    <xf numFmtId="2" fontId="9" fillId="0" borderId="0" xfId="0" applyNumberFormat="1" applyFont="1" applyAlignment="1">
      <alignment horizontal="center"/>
    </xf>
    <xf numFmtId="2" fontId="9" fillId="4" borderId="0" xfId="0" applyNumberFormat="1" applyFont="1" applyFill="1" applyAlignment="1">
      <alignment horizontal="center"/>
    </xf>
    <xf numFmtId="49" fontId="9" fillId="3" borderId="0" xfId="0" applyNumberFormat="1" applyFont="1" applyFill="1" applyAlignment="1">
      <alignment horizontal="center"/>
    </xf>
    <xf numFmtId="0" fontId="20" fillId="4" borderId="0" xfId="0" applyFont="1" applyFill="1"/>
    <xf numFmtId="2" fontId="9" fillId="2" borderId="0" xfId="0" applyNumberFormat="1" applyFont="1" applyFill="1" applyAlignment="1">
      <alignment horizontal="center"/>
    </xf>
    <xf numFmtId="49" fontId="20" fillId="4" borderId="0" xfId="0" applyNumberFormat="1" applyFont="1" applyFill="1"/>
    <xf numFmtId="0" fontId="9" fillId="2" borderId="0" xfId="0" applyFont="1" applyFill="1" applyBorder="1" applyAlignment="1">
      <alignment horizontal="center" vertical="top" wrapText="1"/>
    </xf>
    <xf numFmtId="0" fontId="9" fillId="2" borderId="0" xfId="0" applyFont="1" applyFill="1" applyBorder="1" applyAlignment="1">
      <alignment horizontal="left"/>
    </xf>
    <xf numFmtId="0" fontId="9" fillId="4" borderId="2" xfId="0" applyFont="1" applyFill="1" applyBorder="1"/>
    <xf numFmtId="0" fontId="9" fillId="4" borderId="0" xfId="0" applyFont="1" applyFill="1" applyBorder="1"/>
    <xf numFmtId="0" fontId="9" fillId="4" borderId="2" xfId="0" applyFont="1" applyFill="1" applyBorder="1" applyAlignment="1">
      <alignment horizontal="center"/>
    </xf>
    <xf numFmtId="0" fontId="9" fillId="4" borderId="0" xfId="0" applyFont="1" applyFill="1" applyBorder="1" applyAlignment="1">
      <alignment horizontal="center"/>
    </xf>
    <xf numFmtId="0" fontId="10" fillId="4" borderId="0" xfId="0" applyFont="1" applyFill="1" applyBorder="1" applyAlignment="1">
      <alignment vertical="center"/>
    </xf>
    <xf numFmtId="0" fontId="9" fillId="4" borderId="0" xfId="0" applyFont="1" applyFill="1"/>
    <xf numFmtId="164" fontId="9" fillId="4" borderId="0" xfId="0" applyNumberFormat="1" applyFont="1" applyFill="1" applyAlignment="1">
      <alignment horizontal="center"/>
    </xf>
    <xf numFmtId="0" fontId="13" fillId="4" borderId="0" xfId="0" applyFont="1" applyFill="1"/>
    <xf numFmtId="164" fontId="9" fillId="4" borderId="2" xfId="0" applyNumberFormat="1" applyFont="1" applyFill="1" applyBorder="1" applyAlignment="1">
      <alignment horizontal="center"/>
    </xf>
    <xf numFmtId="0" fontId="10" fillId="4" borderId="1" xfId="0" applyFont="1" applyFill="1" applyBorder="1" applyAlignment="1">
      <alignment vertical="center"/>
    </xf>
    <xf numFmtId="0" fontId="9" fillId="4" borderId="1" xfId="0" applyFont="1" applyFill="1" applyBorder="1"/>
    <xf numFmtId="0" fontId="9" fillId="4" borderId="4" xfId="0" applyFont="1" applyFill="1" applyBorder="1"/>
    <xf numFmtId="164" fontId="9" fillId="3" borderId="0" xfId="0" applyNumberFormat="1" applyFont="1" applyFill="1" applyBorder="1"/>
    <xf numFmtId="164" fontId="9" fillId="3" borderId="2" xfId="0" applyNumberFormat="1" applyFont="1" applyFill="1" applyBorder="1"/>
    <xf numFmtId="166" fontId="9" fillId="3" borderId="1" xfId="0" applyNumberFormat="1" applyFont="1" applyFill="1" applyBorder="1" applyAlignment="1">
      <alignment horizontal="center"/>
    </xf>
    <xf numFmtId="0" fontId="9" fillId="0" borderId="5" xfId="0" applyFont="1" applyBorder="1" applyAlignment="1">
      <alignment vertical="top" wrapText="1"/>
    </xf>
    <xf numFmtId="0" fontId="9" fillId="0" borderId="0" xfId="0" applyFont="1" applyAlignment="1">
      <alignment vertical="top" wrapText="1"/>
    </xf>
    <xf numFmtId="164" fontId="9" fillId="4" borderId="0" xfId="0" applyNumberFormat="1" applyFont="1" applyFill="1"/>
    <xf numFmtId="164" fontId="9" fillId="4" borderId="0" xfId="0" applyNumberFormat="1" applyFont="1" applyFill="1" applyBorder="1"/>
    <xf numFmtId="164" fontId="9" fillId="3" borderId="0" xfId="0" applyNumberFormat="1" applyFont="1" applyFill="1" applyBorder="1" applyAlignment="1">
      <alignment horizontal="center"/>
    </xf>
    <xf numFmtId="164" fontId="9" fillId="4" borderId="2" xfId="0" applyNumberFormat="1" applyFont="1" applyFill="1" applyBorder="1"/>
    <xf numFmtId="164" fontId="9" fillId="3" borderId="2" xfId="0" applyNumberFormat="1" applyFont="1" applyFill="1" applyBorder="1" applyAlignment="1">
      <alignment horizontal="center"/>
    </xf>
    <xf numFmtId="0" fontId="9" fillId="3" borderId="0" xfId="0" applyFont="1" applyFill="1" applyBorder="1" applyAlignment="1">
      <alignment horizontal="left"/>
    </xf>
    <xf numFmtId="49" fontId="9" fillId="3" borderId="5" xfId="0" applyNumberFormat="1" applyFont="1" applyFill="1" applyBorder="1" applyAlignment="1">
      <alignment horizontal="left"/>
    </xf>
    <xf numFmtId="0" fontId="14" fillId="3" borderId="0" xfId="0" applyFont="1" applyFill="1" applyBorder="1" applyAlignment="1">
      <alignment horizontal="left"/>
    </xf>
    <xf numFmtId="0" fontId="14" fillId="3" borderId="0" xfId="0" applyFont="1" applyFill="1" applyBorder="1"/>
    <xf numFmtId="0" fontId="18" fillId="3" borderId="0" xfId="0" applyFont="1" applyFill="1" applyBorder="1"/>
    <xf numFmtId="164" fontId="9" fillId="3" borderId="0" xfId="0" applyNumberFormat="1" applyFont="1" applyFill="1"/>
    <xf numFmtId="164" fontId="18" fillId="3" borderId="1" xfId="0" applyNumberFormat="1" applyFont="1" applyFill="1" applyBorder="1"/>
    <xf numFmtId="0" fontId="9" fillId="3" borderId="1" xfId="0" applyFont="1" applyFill="1" applyBorder="1"/>
    <xf numFmtId="0" fontId="14" fillId="3" borderId="1" xfId="0" applyFont="1" applyFill="1" applyBorder="1"/>
    <xf numFmtId="0" fontId="14" fillId="3" borderId="3" xfId="0" applyFont="1" applyFill="1" applyBorder="1"/>
    <xf numFmtId="0" fontId="9" fillId="3" borderId="0" xfId="0" applyFont="1" applyFill="1" applyBorder="1" applyAlignment="1">
      <alignment horizontal="left"/>
    </xf>
    <xf numFmtId="49" fontId="9" fillId="3" borderId="0" xfId="0" applyNumberFormat="1" applyFont="1" applyFill="1" applyBorder="1" applyAlignment="1"/>
    <xf numFmtId="49" fontId="9" fillId="3" borderId="0" xfId="0" applyNumberFormat="1" applyFont="1" applyFill="1" applyBorder="1" applyAlignment="1">
      <alignment horizontal="left"/>
    </xf>
    <xf numFmtId="49" fontId="9" fillId="3" borderId="2" xfId="0" applyNumberFormat="1" applyFont="1" applyFill="1" applyBorder="1" applyAlignment="1">
      <alignment horizontal="center"/>
    </xf>
    <xf numFmtId="0" fontId="9" fillId="3" borderId="3" xfId="0" applyFont="1" applyFill="1" applyBorder="1" applyAlignment="1">
      <alignment horizontal="center"/>
    </xf>
    <xf numFmtId="4" fontId="9" fillId="3" borderId="3" xfId="0" applyNumberFormat="1" applyFont="1" applyFill="1" applyBorder="1" applyAlignment="1"/>
    <xf numFmtId="3" fontId="9" fillId="3" borderId="0" xfId="0" applyNumberFormat="1" applyFont="1" applyFill="1" applyBorder="1" applyAlignment="1"/>
    <xf numFmtId="3" fontId="9" fillId="3" borderId="1" xfId="0" applyNumberFormat="1" applyFont="1" applyFill="1" applyBorder="1" applyAlignment="1"/>
    <xf numFmtId="0" fontId="9" fillId="3" borderId="3" xfId="0" applyFont="1" applyFill="1" applyBorder="1" applyAlignment="1">
      <alignment horizontal="left"/>
    </xf>
    <xf numFmtId="0" fontId="17" fillId="4" borderId="5" xfId="0" applyFont="1" applyFill="1" applyBorder="1" applyAlignment="1">
      <alignment horizontal="left" vertical="top" wrapText="1"/>
    </xf>
    <xf numFmtId="0" fontId="17" fillId="4" borderId="0" xfId="0" applyFont="1" applyFill="1" applyBorder="1" applyAlignment="1">
      <alignment horizontal="left" vertical="top" wrapText="1"/>
    </xf>
    <xf numFmtId="0" fontId="17" fillId="3" borderId="5" xfId="0" applyFont="1" applyFill="1" applyBorder="1" applyAlignment="1">
      <alignment horizontal="left" vertical="top" wrapText="1"/>
    </xf>
    <xf numFmtId="0" fontId="17" fillId="3" borderId="0" xfId="0" applyFont="1" applyFill="1" applyBorder="1" applyAlignment="1">
      <alignment horizontal="left" vertical="top" wrapText="1"/>
    </xf>
    <xf numFmtId="0" fontId="9" fillId="2" borderId="3" xfId="0" applyFont="1" applyFill="1" applyBorder="1" applyAlignment="1">
      <alignment horizontal="left"/>
    </xf>
    <xf numFmtId="3" fontId="9" fillId="3" borderId="1" xfId="0" applyNumberFormat="1" applyFont="1" applyFill="1" applyBorder="1" applyAlignment="1">
      <alignment horizontal="center"/>
    </xf>
    <xf numFmtId="0" fontId="3" fillId="0" borderId="0" xfId="0" applyFont="1" applyAlignment="1">
      <alignment horizontal="center"/>
    </xf>
    <xf numFmtId="0" fontId="17" fillId="0" borderId="5" xfId="0" applyFont="1" applyBorder="1" applyAlignment="1">
      <alignment horizontal="left" vertical="top" wrapText="1"/>
    </xf>
    <xf numFmtId="0" fontId="17" fillId="0" borderId="0" xfId="0" applyFont="1" applyBorder="1" applyAlignment="1">
      <alignment horizontal="left" vertical="top" wrapText="1"/>
    </xf>
    <xf numFmtId="49" fontId="9" fillId="2" borderId="5" xfId="0" applyNumberFormat="1" applyFont="1" applyFill="1" applyBorder="1" applyAlignment="1">
      <alignment horizontal="center" wrapText="1"/>
    </xf>
    <xf numFmtId="166" fontId="9" fillId="3" borderId="3" xfId="0" applyNumberFormat="1" applyFont="1" applyFill="1" applyBorder="1" applyAlignment="1">
      <alignment horizontal="center"/>
    </xf>
    <xf numFmtId="3" fontId="9" fillId="3" borderId="0" xfId="0" applyNumberFormat="1" applyFont="1" applyFill="1" applyBorder="1" applyAlignment="1">
      <alignment horizontal="center"/>
    </xf>
    <xf numFmtId="0" fontId="9" fillId="2" borderId="0" xfId="0" applyFont="1" applyFill="1" applyBorder="1" applyAlignment="1">
      <alignment horizontal="left"/>
    </xf>
    <xf numFmtId="49" fontId="9" fillId="2" borderId="5" xfId="0" applyNumberFormat="1" applyFont="1" applyFill="1" applyBorder="1" applyAlignment="1">
      <alignment horizontal="center"/>
    </xf>
    <xf numFmtId="3" fontId="9" fillId="2" borderId="1" xfId="0" applyNumberFormat="1" applyFont="1" applyFill="1" applyBorder="1" applyAlignment="1">
      <alignment horizontal="center"/>
    </xf>
    <xf numFmtId="4" fontId="9" fillId="2" borderId="3" xfId="0" applyNumberFormat="1" applyFont="1" applyFill="1" applyBorder="1" applyAlignment="1">
      <alignment horizontal="center"/>
    </xf>
    <xf numFmtId="3" fontId="9" fillId="2" borderId="0" xfId="0" applyNumberFormat="1" applyFont="1" applyFill="1" applyBorder="1" applyAlignment="1">
      <alignment horizontal="center"/>
    </xf>
    <xf numFmtId="0" fontId="9" fillId="2" borderId="5" xfId="0" applyFont="1" applyFill="1" applyBorder="1" applyAlignment="1">
      <alignment horizontal="left" vertical="top" wrapText="1"/>
    </xf>
    <xf numFmtId="0" fontId="9" fillId="2" borderId="0" xfId="0" applyFont="1" applyFill="1" applyBorder="1" applyAlignment="1">
      <alignment horizontal="left" vertical="top" wrapText="1"/>
    </xf>
    <xf numFmtId="0" fontId="3" fillId="2" borderId="3" xfId="0" applyFont="1" applyFill="1" applyBorder="1" applyAlignment="1">
      <alignment horizontal="left"/>
    </xf>
    <xf numFmtId="0" fontId="3" fillId="2" borderId="5"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7" fillId="2" borderId="5" xfId="0" applyFont="1" applyFill="1" applyBorder="1" applyAlignment="1">
      <alignment horizontal="left" vertical="top" wrapText="1"/>
    </xf>
    <xf numFmtId="0" fontId="17" fillId="2" borderId="0" xfId="0" applyFont="1" applyFill="1" applyBorder="1" applyAlignment="1">
      <alignment horizontal="left" vertical="top" wrapText="1"/>
    </xf>
    <xf numFmtId="0" fontId="9" fillId="2" borderId="5" xfId="0" applyFont="1" applyFill="1" applyBorder="1" applyAlignment="1">
      <alignment horizontal="center" vertical="top" wrapText="1"/>
    </xf>
    <xf numFmtId="0" fontId="9" fillId="2" borderId="2" xfId="0" applyFont="1" applyFill="1" applyBorder="1" applyAlignment="1">
      <alignment horizontal="center" vertical="top" wrapText="1"/>
    </xf>
    <xf numFmtId="0" fontId="9" fillId="4" borderId="5" xfId="0" applyFont="1" applyFill="1" applyBorder="1" applyAlignment="1">
      <alignment horizontal="left" vertical="top" wrapText="1"/>
    </xf>
    <xf numFmtId="0" fontId="9" fillId="4" borderId="3" xfId="0" applyFont="1" applyFill="1" applyBorder="1" applyAlignment="1">
      <alignment horizontal="left"/>
    </xf>
    <xf numFmtId="3" fontId="9" fillId="4" borderId="4" xfId="0" applyNumberFormat="1" applyFont="1" applyFill="1" applyBorder="1" applyAlignment="1">
      <alignment horizontal="center"/>
    </xf>
    <xf numFmtId="166" fontId="9" fillId="4" borderId="2" xfId="0" applyNumberFormat="1" applyFont="1" applyFill="1" applyBorder="1" applyAlignment="1">
      <alignment horizontal="center"/>
    </xf>
    <xf numFmtId="166" fontId="9" fillId="4" borderId="0" xfId="0" applyNumberFormat="1" applyFont="1" applyFill="1" applyBorder="1" applyAlignment="1">
      <alignment horizontal="center"/>
    </xf>
    <xf numFmtId="0" fontId="9" fillId="3" borderId="0" xfId="0" applyFont="1" applyFill="1" applyBorder="1" applyAlignment="1">
      <alignment horizontal="left"/>
    </xf>
    <xf numFmtId="49" fontId="9" fillId="3" borderId="5" xfId="0" applyNumberFormat="1" applyFont="1" applyFill="1" applyBorder="1" applyAlignment="1">
      <alignment horizontal="center"/>
    </xf>
    <xf numFmtId="4" fontId="9" fillId="3" borderId="3" xfId="0" applyNumberFormat="1" applyFont="1" applyFill="1" applyBorder="1" applyAlignment="1">
      <alignment horizontal="center"/>
    </xf>
    <xf numFmtId="0" fontId="9" fillId="2" borderId="5" xfId="0" applyFont="1" applyFill="1" applyBorder="1" applyAlignment="1">
      <alignment horizontal="center"/>
    </xf>
    <xf numFmtId="0" fontId="9" fillId="2" borderId="3" xfId="0" applyFont="1" applyFill="1" applyBorder="1" applyAlignment="1">
      <alignment horizontal="center"/>
    </xf>
  </cellXfs>
  <cellStyles count="78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4"/>
  <sheetViews>
    <sheetView zoomScale="156" zoomScaleNormal="156" workbookViewId="0">
      <selection activeCell="E18" sqref="E18"/>
    </sheetView>
  </sheetViews>
  <sheetFormatPr baseColWidth="10" defaultColWidth="11.1640625" defaultRowHeight="16" x14ac:dyDescent="0.2"/>
  <cols>
    <col min="2" max="2" width="38.5" customWidth="1"/>
    <col min="3" max="3" width="12.5" customWidth="1"/>
  </cols>
  <sheetData>
    <row r="1" spans="1:4" x14ac:dyDescent="0.2">
      <c r="A1" s="25"/>
      <c r="B1" s="25"/>
      <c r="C1" s="25"/>
      <c r="D1" s="25"/>
    </row>
    <row r="2" spans="1:4" ht="17" thickBot="1" x14ac:dyDescent="0.25">
      <c r="A2" s="25"/>
      <c r="B2" s="161" t="s">
        <v>188</v>
      </c>
      <c r="C2" s="161"/>
      <c r="D2" s="25"/>
    </row>
    <row r="3" spans="1:4" ht="17" thickTop="1" x14ac:dyDescent="0.2">
      <c r="A3" s="25"/>
      <c r="B3" s="47" t="s">
        <v>4</v>
      </c>
      <c r="C3" s="48">
        <v>9325</v>
      </c>
      <c r="D3" s="25"/>
    </row>
    <row r="4" spans="1:4" x14ac:dyDescent="0.2">
      <c r="A4" s="25"/>
      <c r="B4" s="47" t="s">
        <v>307</v>
      </c>
      <c r="C4" s="48">
        <v>7034</v>
      </c>
      <c r="D4" s="25"/>
    </row>
    <row r="5" spans="1:4" x14ac:dyDescent="0.2">
      <c r="A5" s="25"/>
      <c r="B5" s="47" t="s">
        <v>244</v>
      </c>
      <c r="C5" s="48">
        <v>461</v>
      </c>
      <c r="D5" s="25"/>
    </row>
    <row r="6" spans="1:4" x14ac:dyDescent="0.2">
      <c r="A6" s="25"/>
      <c r="B6" s="49" t="s">
        <v>245</v>
      </c>
      <c r="C6" s="50">
        <v>1830</v>
      </c>
      <c r="D6" s="25"/>
    </row>
    <row r="7" spans="1:4" x14ac:dyDescent="0.2">
      <c r="A7" s="25"/>
      <c r="B7" s="51" t="s">
        <v>177</v>
      </c>
      <c r="C7" s="52"/>
      <c r="D7" s="25"/>
    </row>
    <row r="8" spans="1:4" x14ac:dyDescent="0.2">
      <c r="A8" s="25"/>
      <c r="B8" s="47" t="s">
        <v>173</v>
      </c>
      <c r="C8" s="53">
        <v>25.7</v>
      </c>
      <c r="D8" s="25"/>
    </row>
    <row r="9" spans="1:4" x14ac:dyDescent="0.2">
      <c r="A9" s="25"/>
      <c r="B9" s="47" t="s">
        <v>174</v>
      </c>
      <c r="C9" s="53">
        <v>38.6</v>
      </c>
      <c r="D9" s="25"/>
    </row>
    <row r="10" spans="1:4" x14ac:dyDescent="0.2">
      <c r="A10" s="25"/>
      <c r="B10" s="47" t="s">
        <v>175</v>
      </c>
      <c r="C10" s="53">
        <v>17</v>
      </c>
      <c r="D10" s="25"/>
    </row>
    <row r="11" spans="1:4" ht="17" thickBot="1" x14ac:dyDescent="0.25">
      <c r="A11" s="25"/>
      <c r="B11" s="54" t="s">
        <v>176</v>
      </c>
      <c r="C11" s="55">
        <v>4</v>
      </c>
      <c r="D11" s="25"/>
    </row>
    <row r="12" spans="1:4" ht="17" customHeight="1" thickTop="1" x14ac:dyDescent="0.2">
      <c r="A12" s="25"/>
      <c r="B12" s="162" t="s">
        <v>263</v>
      </c>
      <c r="C12" s="162"/>
      <c r="D12" s="25"/>
    </row>
    <row r="13" spans="1:4" ht="10" customHeight="1" x14ac:dyDescent="0.2">
      <c r="A13" s="25"/>
      <c r="B13" s="163"/>
      <c r="C13" s="163"/>
      <c r="D13" s="25"/>
    </row>
    <row r="14" spans="1:4" x14ac:dyDescent="0.2">
      <c r="A14" s="25"/>
      <c r="B14" s="46"/>
      <c r="C14" s="46"/>
      <c r="D14" s="25"/>
    </row>
  </sheetData>
  <mergeCells count="2">
    <mergeCell ref="B2:C2"/>
    <mergeCell ref="B12:C13"/>
  </mergeCells>
  <pageMargins left="0.75" right="0.75" top="1" bottom="1" header="0.5" footer="0.5"/>
  <pageSetup orientation="landscape" horizontalDpi="4294967292" verticalDpi="429496729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80E9F-2E69-BF48-9705-44202B2E09D9}">
  <dimension ref="A1:V66"/>
  <sheetViews>
    <sheetView zoomScale="135" zoomScaleNormal="135" workbookViewId="0">
      <selection activeCell="C11" sqref="C11:I11"/>
    </sheetView>
  </sheetViews>
  <sheetFormatPr baseColWidth="10" defaultColWidth="10.83203125" defaultRowHeight="16" x14ac:dyDescent="0.2"/>
  <cols>
    <col min="1" max="1" width="32.1640625" style="23" bestFit="1" customWidth="1"/>
    <col min="2" max="2" width="1.1640625" style="23" customWidth="1"/>
    <col min="3" max="3" width="9.33203125" style="23" customWidth="1"/>
    <col min="4" max="4" width="1.1640625" style="23" customWidth="1"/>
    <col min="5" max="5" width="9.33203125" style="23" customWidth="1"/>
    <col min="6" max="6" width="1.1640625" style="23" customWidth="1"/>
    <col min="7" max="7" width="9.33203125" style="23" customWidth="1"/>
    <col min="8" max="8" width="1.1640625" style="23" customWidth="1"/>
    <col min="9" max="9" width="9.33203125" style="23" customWidth="1"/>
    <col min="10" max="10" width="1.83203125" style="23" customWidth="1"/>
    <col min="11" max="16384" width="10.83203125" style="23"/>
  </cols>
  <sheetData>
    <row r="1" spans="1:10" ht="17" thickBot="1" x14ac:dyDescent="0.25">
      <c r="A1" s="166" t="s">
        <v>265</v>
      </c>
      <c r="B1" s="166"/>
      <c r="C1" s="166"/>
      <c r="D1" s="166"/>
      <c r="E1" s="166"/>
      <c r="F1" s="166"/>
      <c r="G1" s="166"/>
      <c r="H1" s="166"/>
      <c r="I1" s="166"/>
      <c r="J1" s="174"/>
    </row>
    <row r="2" spans="1:10" ht="17" thickTop="1" x14ac:dyDescent="0.2">
      <c r="A2" s="120"/>
      <c r="B2" s="120"/>
      <c r="C2" s="198" t="s">
        <v>260</v>
      </c>
      <c r="D2" s="198"/>
      <c r="E2" s="198"/>
      <c r="F2" s="120"/>
      <c r="G2" s="198" t="s">
        <v>261</v>
      </c>
      <c r="H2" s="198"/>
      <c r="I2" s="198"/>
      <c r="J2" s="92"/>
    </row>
    <row r="3" spans="1:10" x14ac:dyDescent="0.2">
      <c r="A3" s="70" t="s">
        <v>0</v>
      </c>
      <c r="B3" s="71"/>
      <c r="C3" s="56" t="s">
        <v>1</v>
      </c>
      <c r="D3" s="72"/>
      <c r="E3" s="56" t="s">
        <v>2</v>
      </c>
      <c r="F3" s="71"/>
      <c r="G3" s="56" t="s">
        <v>1</v>
      </c>
      <c r="H3" s="72"/>
      <c r="I3" s="56" t="s">
        <v>2</v>
      </c>
      <c r="J3" s="72"/>
    </row>
    <row r="4" spans="1:10" ht="15" customHeight="1" x14ac:dyDescent="0.2">
      <c r="A4" s="73" t="s">
        <v>257</v>
      </c>
      <c r="B4" s="71"/>
      <c r="C4" s="71"/>
      <c r="D4" s="71"/>
      <c r="E4" s="71"/>
      <c r="F4" s="71"/>
      <c r="G4" s="72"/>
      <c r="H4" s="72"/>
      <c r="I4" s="72"/>
      <c r="J4" s="72"/>
    </row>
    <row r="5" spans="1:10" ht="15" customHeight="1" x14ac:dyDescent="0.2">
      <c r="A5" s="74" t="s">
        <v>312</v>
      </c>
      <c r="B5" s="71"/>
      <c r="C5" s="133">
        <v>-0.24361530000000001</v>
      </c>
      <c r="D5" s="133"/>
      <c r="E5" s="139">
        <v>0</v>
      </c>
      <c r="F5" s="133"/>
      <c r="G5" s="139">
        <v>-6.95388E-3</v>
      </c>
      <c r="H5" s="140"/>
      <c r="I5" s="139">
        <v>0.79800000000000004</v>
      </c>
      <c r="J5" s="72"/>
    </row>
    <row r="6" spans="1:10" ht="15" customHeight="1" x14ac:dyDescent="0.2">
      <c r="A6" s="75" t="s">
        <v>256</v>
      </c>
      <c r="B6" s="71"/>
      <c r="C6" s="133">
        <v>0.31928990000000002</v>
      </c>
      <c r="D6" s="133"/>
      <c r="E6" s="139">
        <v>0.189</v>
      </c>
      <c r="F6" s="133"/>
      <c r="G6" s="139">
        <v>0.59965829999999998</v>
      </c>
      <c r="H6" s="140"/>
      <c r="I6" s="139">
        <v>1.0999999999999999E-2</v>
      </c>
      <c r="J6" s="72"/>
    </row>
    <row r="7" spans="1:10" ht="15" customHeight="1" x14ac:dyDescent="0.2">
      <c r="A7" s="57" t="s">
        <v>258</v>
      </c>
      <c r="B7" s="71"/>
      <c r="C7" s="133">
        <v>-1.208866</v>
      </c>
      <c r="D7" s="133"/>
      <c r="E7" s="139">
        <v>1E-3</v>
      </c>
      <c r="F7" s="133"/>
      <c r="G7" s="139">
        <v>-0.73920859999999999</v>
      </c>
      <c r="H7" s="140"/>
      <c r="I7" s="139">
        <v>2.9000000000000001E-2</v>
      </c>
      <c r="J7" s="72"/>
    </row>
    <row r="8" spans="1:10" ht="15" customHeight="1" x14ac:dyDescent="0.2">
      <c r="A8" s="75" t="s">
        <v>259</v>
      </c>
      <c r="B8" s="71"/>
      <c r="C8" s="133">
        <v>7.6785300000000001E-2</v>
      </c>
      <c r="D8" s="133"/>
      <c r="E8" s="139">
        <v>0.82299999999999995</v>
      </c>
      <c r="F8" s="133"/>
      <c r="G8" s="139">
        <v>0.2095892</v>
      </c>
      <c r="H8" s="140"/>
      <c r="I8" s="139">
        <v>0.55300000000000005</v>
      </c>
      <c r="J8" s="72"/>
    </row>
    <row r="9" spans="1:10" ht="15" customHeight="1" x14ac:dyDescent="0.2">
      <c r="A9" s="57" t="s">
        <v>195</v>
      </c>
      <c r="B9" s="71"/>
      <c r="C9" s="133">
        <v>1.8749999999999999E-3</v>
      </c>
      <c r="D9" s="133"/>
      <c r="E9" s="139">
        <v>0.51200000000000001</v>
      </c>
      <c r="F9" s="133"/>
      <c r="G9" s="139">
        <v>-1.8993E-3</v>
      </c>
      <c r="H9" s="140"/>
      <c r="I9" s="139">
        <v>0.505</v>
      </c>
      <c r="J9" s="72"/>
    </row>
    <row r="10" spans="1:10" ht="15" customHeight="1" x14ac:dyDescent="0.2">
      <c r="A10" s="57" t="s">
        <v>196</v>
      </c>
      <c r="B10" s="71"/>
      <c r="C10" s="133">
        <v>-0.1442988</v>
      </c>
      <c r="D10" s="133"/>
      <c r="E10" s="139">
        <v>0.497</v>
      </c>
      <c r="F10" s="133"/>
      <c r="G10" s="139">
        <v>0.3474913</v>
      </c>
      <c r="H10" s="140"/>
      <c r="I10" s="139">
        <v>0.105</v>
      </c>
      <c r="J10" s="72"/>
    </row>
    <row r="11" spans="1:10" ht="15" customHeight="1" x14ac:dyDescent="0.2">
      <c r="A11" s="57" t="s">
        <v>197</v>
      </c>
      <c r="B11" s="71"/>
      <c r="C11" s="133">
        <v>-3.0863600000000001E-2</v>
      </c>
      <c r="D11" s="133"/>
      <c r="E11" s="139">
        <v>1.2999999999999999E-2</v>
      </c>
      <c r="F11" s="133"/>
      <c r="G11" s="139">
        <v>-2.9630900000000002E-2</v>
      </c>
      <c r="H11" s="140"/>
      <c r="I11" s="139">
        <v>1.4999999999999999E-2</v>
      </c>
      <c r="J11" s="72"/>
    </row>
    <row r="12" spans="1:10" ht="15" customHeight="1" x14ac:dyDescent="0.2">
      <c r="A12" s="57" t="s">
        <v>198</v>
      </c>
      <c r="B12" s="71"/>
      <c r="C12" s="133">
        <v>-1.57734E-2</v>
      </c>
      <c r="D12" s="133"/>
      <c r="E12" s="139">
        <v>0.16500000000000001</v>
      </c>
      <c r="F12" s="133"/>
      <c r="G12" s="139">
        <v>-7.8750999999999995E-3</v>
      </c>
      <c r="H12" s="140"/>
      <c r="I12" s="139">
        <v>0.46100000000000002</v>
      </c>
      <c r="J12" s="72"/>
    </row>
    <row r="13" spans="1:10" ht="15" customHeight="1" x14ac:dyDescent="0.2">
      <c r="A13" s="57" t="s">
        <v>199</v>
      </c>
      <c r="B13" s="71"/>
      <c r="C13" s="133">
        <v>-3.8601999999999998E-3</v>
      </c>
      <c r="D13" s="133"/>
      <c r="E13" s="139">
        <v>0.76200000000000001</v>
      </c>
      <c r="F13" s="133"/>
      <c r="G13" s="139">
        <v>-1.01698E-2</v>
      </c>
      <c r="H13" s="140"/>
      <c r="I13" s="139">
        <v>0.40500000000000003</v>
      </c>
      <c r="J13" s="72"/>
    </row>
    <row r="14" spans="1:10" ht="15" customHeight="1" x14ac:dyDescent="0.2">
      <c r="A14" s="57" t="s">
        <v>200</v>
      </c>
      <c r="B14" s="71"/>
      <c r="C14" s="133">
        <v>2.6485100000000001E-2</v>
      </c>
      <c r="D14" s="133"/>
      <c r="E14" s="139">
        <v>0.28299999999999997</v>
      </c>
      <c r="F14" s="133"/>
      <c r="G14" s="139">
        <v>1.6402E-2</v>
      </c>
      <c r="H14" s="140"/>
      <c r="I14" s="139">
        <v>0.49399999999999999</v>
      </c>
      <c r="J14" s="72"/>
    </row>
    <row r="15" spans="1:10" ht="15" customHeight="1" x14ac:dyDescent="0.2">
      <c r="A15" s="57" t="s">
        <v>201</v>
      </c>
      <c r="B15" s="71"/>
      <c r="C15" s="133">
        <v>-0.28202739999999998</v>
      </c>
      <c r="D15" s="133"/>
      <c r="E15" s="139">
        <v>5.5E-2</v>
      </c>
      <c r="F15" s="133"/>
      <c r="G15" s="139">
        <v>9.4083899999999998E-2</v>
      </c>
      <c r="H15" s="140"/>
      <c r="I15" s="139">
        <v>0.52</v>
      </c>
      <c r="J15" s="72"/>
    </row>
    <row r="16" spans="1:10" ht="15" customHeight="1" x14ac:dyDescent="0.2">
      <c r="A16" s="57" t="s">
        <v>202</v>
      </c>
      <c r="B16" s="71"/>
      <c r="C16" s="133">
        <v>9.3339000000000005E-2</v>
      </c>
      <c r="D16" s="133"/>
      <c r="E16" s="139">
        <v>4.0000000000000001E-3</v>
      </c>
      <c r="F16" s="133"/>
      <c r="G16" s="139">
        <v>5.5461900000000001E-2</v>
      </c>
      <c r="H16" s="140"/>
      <c r="I16" s="139">
        <v>9.4E-2</v>
      </c>
      <c r="J16" s="72"/>
    </row>
    <row r="17" spans="1:22" ht="15" customHeight="1" x14ac:dyDescent="0.2">
      <c r="A17" s="57" t="s">
        <v>203</v>
      </c>
      <c r="B17" s="71"/>
      <c r="C17" s="133">
        <v>0.11558740000000001</v>
      </c>
      <c r="D17" s="133"/>
      <c r="E17" s="139">
        <v>0.48799999999999999</v>
      </c>
      <c r="F17" s="133"/>
      <c r="G17" s="139">
        <v>8.8671799999999995E-2</v>
      </c>
      <c r="H17" s="140"/>
      <c r="I17" s="139">
        <v>0.59199999999999997</v>
      </c>
      <c r="J17" s="72"/>
    </row>
    <row r="18" spans="1:22" ht="15" customHeight="1" x14ac:dyDescent="0.2">
      <c r="A18" s="57" t="s">
        <v>204</v>
      </c>
      <c r="B18" s="71"/>
      <c r="C18" s="133">
        <v>-0.29285610000000001</v>
      </c>
      <c r="D18" s="133"/>
      <c r="E18" s="139">
        <v>4.2000000000000003E-2</v>
      </c>
      <c r="F18" s="133"/>
      <c r="G18" s="139">
        <v>-8.9829699999999998E-2</v>
      </c>
      <c r="H18" s="140"/>
      <c r="I18" s="139">
        <v>0.54200000000000004</v>
      </c>
      <c r="J18" s="72"/>
    </row>
    <row r="19" spans="1:22" ht="15" customHeight="1" x14ac:dyDescent="0.2">
      <c r="A19" s="57" t="s">
        <v>205</v>
      </c>
      <c r="B19" s="71"/>
      <c r="C19" s="133">
        <v>-0.74300659999999996</v>
      </c>
      <c r="D19" s="133"/>
      <c r="E19" s="139">
        <v>4.4999999999999998E-2</v>
      </c>
      <c r="F19" s="133"/>
      <c r="G19" s="139">
        <v>0.1101047</v>
      </c>
      <c r="H19" s="140"/>
      <c r="I19" s="139">
        <v>0.75900000000000001</v>
      </c>
      <c r="J19" s="72"/>
    </row>
    <row r="20" spans="1:22" ht="15" customHeight="1" x14ac:dyDescent="0.2">
      <c r="A20" s="75" t="s">
        <v>206</v>
      </c>
      <c r="B20" s="71"/>
      <c r="C20" s="133">
        <v>-0.15622340000000001</v>
      </c>
      <c r="D20" s="133"/>
      <c r="E20" s="139">
        <v>0.28499999999999998</v>
      </c>
      <c r="F20" s="133"/>
      <c r="G20" s="139">
        <v>0.2690072</v>
      </c>
      <c r="H20" s="140"/>
      <c r="I20" s="139">
        <v>6.2E-2</v>
      </c>
      <c r="J20" s="72"/>
    </row>
    <row r="21" spans="1:22" ht="15" customHeight="1" x14ac:dyDescent="0.2">
      <c r="A21" s="75" t="s">
        <v>207</v>
      </c>
      <c r="B21" s="71"/>
      <c r="C21" s="133">
        <v>-0.92078420000000005</v>
      </c>
      <c r="D21" s="133"/>
      <c r="E21" s="139">
        <v>4.0000000000000001E-3</v>
      </c>
      <c r="F21" s="133"/>
      <c r="G21" s="139">
        <v>0.64603869999999997</v>
      </c>
      <c r="H21" s="140"/>
      <c r="I21" s="139">
        <v>5.5E-2</v>
      </c>
      <c r="J21" s="72"/>
      <c r="V21" s="24"/>
    </row>
    <row r="22" spans="1:22" ht="15" customHeight="1" x14ac:dyDescent="0.2">
      <c r="A22" s="75" t="s">
        <v>318</v>
      </c>
      <c r="B22" s="71"/>
      <c r="C22" s="133">
        <v>0.20275679999999999</v>
      </c>
      <c r="D22" s="133"/>
      <c r="E22" s="139">
        <v>0.80300000000000005</v>
      </c>
      <c r="F22" s="133"/>
      <c r="G22" s="139">
        <v>-1.639079</v>
      </c>
      <c r="H22" s="140"/>
      <c r="I22" s="139">
        <v>0.05</v>
      </c>
      <c r="J22" s="72"/>
    </row>
    <row r="23" spans="1:22" ht="15" customHeight="1" x14ac:dyDescent="0.2">
      <c r="A23" s="74" t="s">
        <v>311</v>
      </c>
      <c r="B23" s="75"/>
      <c r="C23" s="133">
        <v>-0.97192920000000005</v>
      </c>
      <c r="D23" s="133"/>
      <c r="E23" s="139">
        <v>0</v>
      </c>
      <c r="F23" s="133"/>
      <c r="G23" s="139">
        <v>-1.029023</v>
      </c>
      <c r="H23" s="140"/>
      <c r="I23" s="139">
        <v>0</v>
      </c>
      <c r="J23" s="95"/>
    </row>
    <row r="24" spans="1:22" ht="15" customHeight="1" x14ac:dyDescent="0.2">
      <c r="A24" s="75" t="s">
        <v>247</v>
      </c>
      <c r="B24" s="75"/>
      <c r="C24" s="133">
        <v>0.10978739999999999</v>
      </c>
      <c r="D24" s="133"/>
      <c r="E24" s="139">
        <v>0.48499999999999999</v>
      </c>
      <c r="F24" s="133"/>
      <c r="G24" s="139">
        <v>-4.0426999999999998E-3</v>
      </c>
      <c r="H24" s="140"/>
      <c r="I24" s="139">
        <v>0.97799999999999998</v>
      </c>
      <c r="J24" s="95"/>
    </row>
    <row r="25" spans="1:22" ht="15" customHeight="1" x14ac:dyDescent="0.2">
      <c r="A25" s="57" t="s">
        <v>190</v>
      </c>
      <c r="B25" s="75"/>
      <c r="C25" s="133">
        <v>-0.41499390000000003</v>
      </c>
      <c r="D25" s="133"/>
      <c r="E25" s="139">
        <v>0.16500000000000001</v>
      </c>
      <c r="F25" s="133"/>
      <c r="G25" s="139">
        <v>-0.82701210000000003</v>
      </c>
      <c r="H25" s="140"/>
      <c r="I25" s="139">
        <v>3.0000000000000001E-3</v>
      </c>
      <c r="J25" s="95"/>
    </row>
    <row r="26" spans="1:22" ht="15" customHeight="1" x14ac:dyDescent="0.2">
      <c r="A26" s="75" t="s">
        <v>191</v>
      </c>
      <c r="B26" s="75"/>
      <c r="C26" s="133">
        <v>0.49563309999999999</v>
      </c>
      <c r="D26" s="133"/>
      <c r="E26" s="139">
        <v>3.4000000000000002E-2</v>
      </c>
      <c r="F26" s="133"/>
      <c r="G26" s="139">
        <v>0.46470620000000001</v>
      </c>
      <c r="H26" s="140"/>
      <c r="I26" s="139">
        <v>3.2000000000000001E-2</v>
      </c>
      <c r="J26" s="95"/>
    </row>
    <row r="27" spans="1:22" ht="15" customHeight="1" x14ac:dyDescent="0.2">
      <c r="A27" s="57" t="s">
        <v>6</v>
      </c>
      <c r="B27" s="75"/>
      <c r="C27" s="133">
        <v>9.8262000000000002E-3</v>
      </c>
      <c r="D27" s="133"/>
      <c r="E27" s="139">
        <v>0</v>
      </c>
      <c r="F27" s="133"/>
      <c r="G27" s="139">
        <v>1.0668800000000001E-2</v>
      </c>
      <c r="H27" s="140"/>
      <c r="I27" s="139">
        <v>0</v>
      </c>
      <c r="J27" s="95"/>
    </row>
    <row r="28" spans="1:22" ht="15" customHeight="1" x14ac:dyDescent="0.2">
      <c r="A28" s="57" t="s">
        <v>8</v>
      </c>
      <c r="B28" s="75"/>
      <c r="C28" s="133">
        <v>0.49169760000000001</v>
      </c>
      <c r="D28" s="133"/>
      <c r="E28" s="139">
        <v>1E-3</v>
      </c>
      <c r="F28" s="133"/>
      <c r="G28" s="139">
        <v>0.28932839999999999</v>
      </c>
      <c r="H28" s="140"/>
      <c r="I28" s="139">
        <v>4.8000000000000001E-2</v>
      </c>
      <c r="J28" s="95"/>
    </row>
    <row r="29" spans="1:22" ht="15" customHeight="1" x14ac:dyDescent="0.2">
      <c r="A29" s="57" t="s">
        <v>9</v>
      </c>
      <c r="B29" s="75"/>
      <c r="C29" s="133">
        <v>1.4309000000000001E-2</v>
      </c>
      <c r="D29" s="133"/>
      <c r="E29" s="139">
        <v>0.111</v>
      </c>
      <c r="F29" s="133"/>
      <c r="G29" s="139">
        <v>1.30408E-2</v>
      </c>
      <c r="H29" s="140"/>
      <c r="I29" s="139">
        <v>0.14599999999999999</v>
      </c>
      <c r="J29" s="95"/>
    </row>
    <row r="30" spans="1:22" ht="15" customHeight="1" x14ac:dyDescent="0.2">
      <c r="A30" s="57" t="s">
        <v>11</v>
      </c>
      <c r="B30" s="75"/>
      <c r="C30" s="133">
        <v>3.7281599999999998E-2</v>
      </c>
      <c r="D30" s="133"/>
      <c r="E30" s="139">
        <v>0</v>
      </c>
      <c r="F30" s="133"/>
      <c r="G30" s="139">
        <v>3.4672599999999998E-2</v>
      </c>
      <c r="H30" s="140"/>
      <c r="I30" s="139">
        <v>0</v>
      </c>
      <c r="J30" s="95"/>
    </row>
    <row r="31" spans="1:22" ht="15" customHeight="1" x14ac:dyDescent="0.2">
      <c r="A31" s="57" t="s">
        <v>12</v>
      </c>
      <c r="B31" s="75"/>
      <c r="C31" s="133">
        <v>-7.5319999999999998E-4</v>
      </c>
      <c r="D31" s="133"/>
      <c r="E31" s="139">
        <v>0.91400000000000003</v>
      </c>
      <c r="F31" s="133"/>
      <c r="G31" s="139">
        <v>2.9865999999999998E-3</v>
      </c>
      <c r="H31" s="140"/>
      <c r="I31" s="139">
        <v>0.71299999999999997</v>
      </c>
      <c r="J31" s="95"/>
    </row>
    <row r="32" spans="1:22" ht="15" customHeight="1" x14ac:dyDescent="0.2">
      <c r="A32" s="57" t="s">
        <v>13</v>
      </c>
      <c r="B32" s="75"/>
      <c r="C32" s="133">
        <v>9.6912999999999999E-3</v>
      </c>
      <c r="D32" s="133"/>
      <c r="E32" s="139">
        <v>0.47699999999999998</v>
      </c>
      <c r="F32" s="133"/>
      <c r="G32" s="139">
        <v>1.5735900000000001E-2</v>
      </c>
      <c r="H32" s="140"/>
      <c r="I32" s="139">
        <v>0.27200000000000002</v>
      </c>
      <c r="J32" s="95"/>
    </row>
    <row r="33" spans="1:10" ht="15" customHeight="1" x14ac:dyDescent="0.2">
      <c r="A33" s="57" t="s">
        <v>14</v>
      </c>
      <c r="B33" s="75"/>
      <c r="C33" s="133">
        <v>0.77440410000000004</v>
      </c>
      <c r="D33" s="133"/>
      <c r="E33" s="139">
        <v>0</v>
      </c>
      <c r="F33" s="133"/>
      <c r="G33" s="139">
        <v>0.62468460000000003</v>
      </c>
      <c r="H33" s="140"/>
      <c r="I33" s="139">
        <v>0</v>
      </c>
      <c r="J33" s="95"/>
    </row>
    <row r="34" spans="1:10" ht="15" customHeight="1" x14ac:dyDescent="0.2">
      <c r="A34" s="57" t="s">
        <v>15</v>
      </c>
      <c r="B34" s="75"/>
      <c r="C34" s="133">
        <v>3.8730000000000001E-2</v>
      </c>
      <c r="D34" s="133"/>
      <c r="E34" s="139">
        <v>6.8000000000000005E-2</v>
      </c>
      <c r="F34" s="133"/>
      <c r="G34" s="139">
        <v>5.1711100000000003E-2</v>
      </c>
      <c r="H34" s="140"/>
      <c r="I34" s="139">
        <v>0.01</v>
      </c>
      <c r="J34" s="95"/>
    </row>
    <row r="35" spans="1:10" ht="15" customHeight="1" x14ac:dyDescent="0.2">
      <c r="A35" s="57" t="s">
        <v>10</v>
      </c>
      <c r="B35" s="75"/>
      <c r="C35" s="133">
        <v>0.44278650000000003</v>
      </c>
      <c r="D35" s="133"/>
      <c r="E35" s="139">
        <v>0</v>
      </c>
      <c r="F35" s="133"/>
      <c r="G35" s="139">
        <v>0.44547890000000001</v>
      </c>
      <c r="H35" s="140"/>
      <c r="I35" s="139">
        <v>0</v>
      </c>
      <c r="J35" s="95"/>
    </row>
    <row r="36" spans="1:10" ht="15" customHeight="1" x14ac:dyDescent="0.2">
      <c r="A36" s="57" t="s">
        <v>16</v>
      </c>
      <c r="B36" s="75"/>
      <c r="C36" s="133">
        <v>0.4044412</v>
      </c>
      <c r="D36" s="133"/>
      <c r="E36" s="139">
        <v>0</v>
      </c>
      <c r="F36" s="133"/>
      <c r="G36" s="139">
        <v>0.28834219999999999</v>
      </c>
      <c r="H36" s="140"/>
      <c r="I36" s="139">
        <v>1E-3</v>
      </c>
      <c r="J36" s="95"/>
    </row>
    <row r="37" spans="1:10" ht="15" customHeight="1" x14ac:dyDescent="0.2">
      <c r="A37" s="57" t="s">
        <v>19</v>
      </c>
      <c r="B37" s="75"/>
      <c r="C37" s="133">
        <v>1.489876</v>
      </c>
      <c r="D37" s="133"/>
      <c r="E37" s="139">
        <v>0</v>
      </c>
      <c r="F37" s="133"/>
      <c r="G37" s="139">
        <v>1.036683</v>
      </c>
      <c r="H37" s="140"/>
      <c r="I37" s="139">
        <v>0</v>
      </c>
      <c r="J37" s="95"/>
    </row>
    <row r="38" spans="1:10" ht="15" customHeight="1" x14ac:dyDescent="0.2">
      <c r="A38" s="75" t="s">
        <v>18</v>
      </c>
      <c r="B38" s="75"/>
      <c r="C38" s="133">
        <v>0.73205129999999996</v>
      </c>
      <c r="D38" s="133"/>
      <c r="E38" s="139">
        <v>0</v>
      </c>
      <c r="F38" s="133"/>
      <c r="G38" s="139">
        <v>0.55689100000000002</v>
      </c>
      <c r="H38" s="140"/>
      <c r="I38" s="139">
        <v>0</v>
      </c>
      <c r="J38" s="95"/>
    </row>
    <row r="39" spans="1:10" ht="15" customHeight="1" x14ac:dyDescent="0.2">
      <c r="A39" s="75" t="s">
        <v>17</v>
      </c>
      <c r="B39" s="75"/>
      <c r="C39" s="133">
        <v>1.4693309999999999</v>
      </c>
      <c r="D39" s="133"/>
      <c r="E39" s="139">
        <v>0</v>
      </c>
      <c r="F39" s="133"/>
      <c r="G39" s="139">
        <v>0.79220310000000005</v>
      </c>
      <c r="H39" s="140"/>
      <c r="I39" s="139">
        <v>0</v>
      </c>
      <c r="J39" s="95"/>
    </row>
    <row r="40" spans="1:10" ht="15" customHeight="1" x14ac:dyDescent="0.2">
      <c r="A40" s="75" t="s">
        <v>317</v>
      </c>
      <c r="B40" s="75"/>
      <c r="C40" s="134">
        <v>-4.9359149999999996</v>
      </c>
      <c r="D40" s="134"/>
      <c r="E40" s="141">
        <v>0</v>
      </c>
      <c r="F40" s="134"/>
      <c r="G40" s="141">
        <v>-3.9822259999999998</v>
      </c>
      <c r="H40" s="142"/>
      <c r="I40" s="141">
        <v>0</v>
      </c>
      <c r="J40" s="99"/>
    </row>
    <row r="41" spans="1:10" ht="15" customHeight="1" x14ac:dyDescent="0.2">
      <c r="A41" s="81" t="s">
        <v>309</v>
      </c>
      <c r="B41" s="82"/>
      <c r="C41" s="133"/>
      <c r="D41" s="133"/>
      <c r="E41" s="133"/>
      <c r="F41" s="133"/>
      <c r="G41" s="140"/>
      <c r="H41" s="140"/>
      <c r="I41" s="140"/>
      <c r="J41" s="72"/>
    </row>
    <row r="42" spans="1:10" ht="15" customHeight="1" x14ac:dyDescent="0.2">
      <c r="A42" s="74" t="s">
        <v>311</v>
      </c>
      <c r="B42" s="74"/>
      <c r="C42" s="139">
        <v>0.66125020000000001</v>
      </c>
      <c r="D42" s="133"/>
      <c r="E42" s="139">
        <v>0</v>
      </c>
      <c r="F42" s="133"/>
      <c r="G42" s="139">
        <v>0.55723990000000001</v>
      </c>
      <c r="H42" s="140"/>
      <c r="I42" s="139">
        <v>0</v>
      </c>
      <c r="J42" s="103"/>
    </row>
    <row r="43" spans="1:10" ht="15" customHeight="1" x14ac:dyDescent="0.2">
      <c r="A43" s="75" t="s">
        <v>247</v>
      </c>
      <c r="B43" s="75"/>
      <c r="C43" s="139">
        <v>0.46909990000000001</v>
      </c>
      <c r="D43" s="133"/>
      <c r="E43" s="139">
        <v>0.24199999999999999</v>
      </c>
      <c r="F43" s="133"/>
      <c r="G43" s="139">
        <v>4.8886899999999997E-2</v>
      </c>
      <c r="H43" s="140"/>
      <c r="I43" s="139">
        <v>0.88800000000000001</v>
      </c>
      <c r="J43" s="72"/>
    </row>
    <row r="44" spans="1:10" ht="15" customHeight="1" x14ac:dyDescent="0.2">
      <c r="A44" s="57" t="s">
        <v>190</v>
      </c>
      <c r="B44" s="75"/>
      <c r="C44" s="139">
        <v>0.72618499999999997</v>
      </c>
      <c r="D44" s="133"/>
      <c r="E44" s="139">
        <v>0.17699999999999999</v>
      </c>
      <c r="F44" s="133"/>
      <c r="G44" s="139">
        <v>1.2441059999999999</v>
      </c>
      <c r="H44" s="140"/>
      <c r="I44" s="139">
        <v>0</v>
      </c>
      <c r="J44" s="71"/>
    </row>
    <row r="45" spans="1:10" ht="15" customHeight="1" x14ac:dyDescent="0.2">
      <c r="A45" s="75" t="s">
        <v>191</v>
      </c>
      <c r="B45" s="75"/>
      <c r="C45" s="139">
        <v>0.27677940000000001</v>
      </c>
      <c r="D45" s="133"/>
      <c r="E45" s="139">
        <v>0.40699999999999997</v>
      </c>
      <c r="F45" s="133"/>
      <c r="G45" s="139">
        <v>0.27406219999999998</v>
      </c>
      <c r="H45" s="140"/>
      <c r="I45" s="139">
        <v>0.39900000000000002</v>
      </c>
      <c r="J45" s="71"/>
    </row>
    <row r="46" spans="1:10" ht="15" customHeight="1" x14ac:dyDescent="0.2">
      <c r="A46" s="57" t="s">
        <v>6</v>
      </c>
      <c r="B46" s="75"/>
      <c r="C46" s="139">
        <v>1.9900999999999999E-3</v>
      </c>
      <c r="D46" s="133"/>
      <c r="E46" s="139">
        <v>0.245</v>
      </c>
      <c r="F46" s="133"/>
      <c r="G46" s="139">
        <v>1.6802E-3</v>
      </c>
      <c r="H46" s="140"/>
      <c r="I46" s="139">
        <v>0.23300000000000001</v>
      </c>
      <c r="J46" s="104"/>
    </row>
    <row r="47" spans="1:10" ht="15" customHeight="1" x14ac:dyDescent="0.2">
      <c r="A47" s="57" t="s">
        <v>8</v>
      </c>
      <c r="B47" s="75"/>
      <c r="C47" s="139">
        <v>0.14281430000000001</v>
      </c>
      <c r="D47" s="133"/>
      <c r="E47" s="139">
        <v>0.214</v>
      </c>
      <c r="F47" s="133"/>
      <c r="G47" s="139">
        <v>1.7882E-3</v>
      </c>
      <c r="H47" s="140"/>
      <c r="I47" s="139">
        <v>0.98899999999999999</v>
      </c>
      <c r="J47" s="104"/>
    </row>
    <row r="48" spans="1:10" ht="15" customHeight="1" x14ac:dyDescent="0.2">
      <c r="A48" s="57" t="s">
        <v>9</v>
      </c>
      <c r="B48" s="75"/>
      <c r="C48" s="139">
        <v>8.2433999999999997E-3</v>
      </c>
      <c r="D48" s="133"/>
      <c r="E48" s="139">
        <v>0.31</v>
      </c>
      <c r="F48" s="133"/>
      <c r="G48" s="139">
        <v>1.01928E-2</v>
      </c>
      <c r="H48" s="140"/>
      <c r="I48" s="139">
        <v>0.23300000000000001</v>
      </c>
      <c r="J48" s="104"/>
    </row>
    <row r="49" spans="1:10" ht="15" customHeight="1" x14ac:dyDescent="0.2">
      <c r="A49" s="57" t="s">
        <v>11</v>
      </c>
      <c r="B49" s="75"/>
      <c r="C49" s="139">
        <v>1.5512E-3</v>
      </c>
      <c r="D49" s="133"/>
      <c r="E49" s="139">
        <v>0.94699999999999995</v>
      </c>
      <c r="F49" s="133"/>
      <c r="G49" s="139">
        <v>5.0825999999999996E-3</v>
      </c>
      <c r="H49" s="140"/>
      <c r="I49" s="139">
        <v>0.72099999999999997</v>
      </c>
      <c r="J49" s="104"/>
    </row>
    <row r="50" spans="1:10" ht="15" customHeight="1" x14ac:dyDescent="0.2">
      <c r="A50" s="57" t="s">
        <v>12</v>
      </c>
      <c r="B50" s="75"/>
      <c r="C50" s="139">
        <v>1.81434E-2</v>
      </c>
      <c r="D50" s="133"/>
      <c r="E50" s="139">
        <v>5.8999999999999997E-2</v>
      </c>
      <c r="F50" s="133"/>
      <c r="G50" s="139">
        <v>1.48568E-2</v>
      </c>
      <c r="H50" s="140"/>
      <c r="I50" s="139">
        <v>0.151</v>
      </c>
      <c r="J50" s="104"/>
    </row>
    <row r="51" spans="1:10" ht="15" customHeight="1" x14ac:dyDescent="0.2">
      <c r="A51" s="57" t="s">
        <v>13</v>
      </c>
      <c r="B51" s="75"/>
      <c r="C51" s="139">
        <v>1.3766499999999999E-2</v>
      </c>
      <c r="D51" s="133"/>
      <c r="E51" s="139">
        <v>3.5000000000000003E-2</v>
      </c>
      <c r="F51" s="133"/>
      <c r="G51" s="139">
        <v>8.3648999999999998E-3</v>
      </c>
      <c r="H51" s="140"/>
      <c r="I51" s="139">
        <v>0.16</v>
      </c>
      <c r="J51" s="104"/>
    </row>
    <row r="52" spans="1:10" ht="15" customHeight="1" x14ac:dyDescent="0.2">
      <c r="A52" s="57" t="s">
        <v>14</v>
      </c>
      <c r="B52" s="75"/>
      <c r="C52" s="139">
        <v>5.4831400000000002E-2</v>
      </c>
      <c r="D52" s="133"/>
      <c r="E52" s="139">
        <v>0.66200000000000003</v>
      </c>
      <c r="F52" s="133"/>
      <c r="G52" s="139">
        <v>7.95791E-2</v>
      </c>
      <c r="H52" s="140"/>
      <c r="I52" s="139">
        <v>0.52700000000000002</v>
      </c>
      <c r="J52" s="104"/>
    </row>
    <row r="53" spans="1:10" ht="15" customHeight="1" x14ac:dyDescent="0.2">
      <c r="A53" s="57" t="s">
        <v>15</v>
      </c>
      <c r="B53" s="75"/>
      <c r="C53" s="139">
        <v>4.1111000000000003E-3</v>
      </c>
      <c r="D53" s="133"/>
      <c r="E53" s="139">
        <v>0.68600000000000005</v>
      </c>
      <c r="F53" s="133"/>
      <c r="G53" s="139">
        <v>3.1521000000000001E-3</v>
      </c>
      <c r="H53" s="140"/>
      <c r="I53" s="139">
        <v>0.76700000000000002</v>
      </c>
      <c r="J53" s="104"/>
    </row>
    <row r="54" spans="1:10" ht="15" customHeight="1" x14ac:dyDescent="0.2">
      <c r="A54" s="57" t="s">
        <v>10</v>
      </c>
      <c r="B54" s="75"/>
      <c r="C54" s="139">
        <v>0.27921099999999999</v>
      </c>
      <c r="D54" s="133"/>
      <c r="E54" s="139">
        <v>0.16400000000000001</v>
      </c>
      <c r="F54" s="133"/>
      <c r="G54" s="139">
        <v>2.8146999999999998E-3</v>
      </c>
      <c r="H54" s="140"/>
      <c r="I54" s="139">
        <v>0.98799999999999999</v>
      </c>
      <c r="J54" s="104"/>
    </row>
    <row r="55" spans="1:10" ht="15" customHeight="1" x14ac:dyDescent="0.2">
      <c r="A55" s="57" t="s">
        <v>16</v>
      </c>
      <c r="B55" s="75"/>
      <c r="C55" s="139">
        <v>0.1062391</v>
      </c>
      <c r="D55" s="133"/>
      <c r="E55" s="139">
        <v>0.51800000000000002</v>
      </c>
      <c r="F55" s="133"/>
      <c r="G55" s="139">
        <v>4.12147E-2</v>
      </c>
      <c r="H55" s="140"/>
      <c r="I55" s="139">
        <v>0.83499999999999996</v>
      </c>
      <c r="J55" s="104"/>
    </row>
    <row r="56" spans="1:10" ht="15" customHeight="1" x14ac:dyDescent="0.2">
      <c r="A56" s="57" t="s">
        <v>19</v>
      </c>
      <c r="B56" s="75"/>
      <c r="C56" s="139">
        <v>9.7240199999999999E-2</v>
      </c>
      <c r="D56" s="133"/>
      <c r="E56" s="139">
        <v>0.51700000000000002</v>
      </c>
      <c r="F56" s="133"/>
      <c r="G56" s="139">
        <v>4.3833200000000003E-2</v>
      </c>
      <c r="H56" s="140"/>
      <c r="I56" s="139">
        <v>0.75700000000000001</v>
      </c>
      <c r="J56" s="104"/>
    </row>
    <row r="57" spans="1:10" ht="15" customHeight="1" x14ac:dyDescent="0.2">
      <c r="A57" s="75" t="s">
        <v>18</v>
      </c>
      <c r="B57" s="75"/>
      <c r="C57" s="139">
        <v>0.25928060000000003</v>
      </c>
      <c r="D57" s="133"/>
      <c r="E57" s="139">
        <v>0.29099999999999998</v>
      </c>
      <c r="F57" s="133"/>
      <c r="G57" s="139">
        <v>0.17261599999999999</v>
      </c>
      <c r="H57" s="140"/>
      <c r="I57" s="139">
        <v>0.57099999999999995</v>
      </c>
      <c r="J57" s="104"/>
    </row>
    <row r="58" spans="1:10" ht="15" customHeight="1" x14ac:dyDescent="0.2">
      <c r="A58" s="75" t="s">
        <v>17</v>
      </c>
      <c r="B58" s="75"/>
      <c r="C58" s="139">
        <v>0.17542930000000001</v>
      </c>
      <c r="D58" s="133"/>
      <c r="E58" s="139">
        <v>0.52500000000000002</v>
      </c>
      <c r="F58" s="133"/>
      <c r="G58" s="139">
        <v>0.22407070000000001</v>
      </c>
      <c r="H58" s="140"/>
      <c r="I58" s="139">
        <v>0.42199999999999999</v>
      </c>
      <c r="J58" s="104"/>
    </row>
    <row r="59" spans="1:10" ht="15" customHeight="1" x14ac:dyDescent="0.2">
      <c r="A59" s="75" t="s">
        <v>317</v>
      </c>
      <c r="B59" s="75"/>
      <c r="C59" s="141">
        <v>7.6420000000000002E-2</v>
      </c>
      <c r="D59" s="134"/>
      <c r="E59" s="141">
        <v>0.71</v>
      </c>
      <c r="F59" s="134"/>
      <c r="G59" s="141">
        <v>0.11647250000000001</v>
      </c>
      <c r="H59" s="142"/>
      <c r="I59" s="141">
        <v>0.49099999999999999</v>
      </c>
      <c r="J59" s="104"/>
    </row>
    <row r="60" spans="1:10" ht="15" customHeight="1" x14ac:dyDescent="0.2">
      <c r="A60" s="84" t="s">
        <v>179</v>
      </c>
      <c r="B60" s="84"/>
      <c r="C60" s="176">
        <v>1830</v>
      </c>
      <c r="D60" s="176"/>
      <c r="E60" s="176"/>
      <c r="F60" s="84"/>
      <c r="G60" s="176">
        <v>1830</v>
      </c>
      <c r="H60" s="176"/>
      <c r="I60" s="176"/>
      <c r="J60" s="104"/>
    </row>
    <row r="61" spans="1:10" ht="15" customHeight="1" x14ac:dyDescent="0.2">
      <c r="A61" s="71" t="s">
        <v>178</v>
      </c>
      <c r="B61" s="71"/>
      <c r="C61" s="178">
        <v>422730</v>
      </c>
      <c r="D61" s="178"/>
      <c r="E61" s="178"/>
      <c r="F61" s="71"/>
      <c r="G61" s="178">
        <v>422730</v>
      </c>
      <c r="H61" s="178"/>
      <c r="I61" s="178"/>
      <c r="J61" s="104"/>
    </row>
    <row r="62" spans="1:10" ht="15" customHeight="1" thickBot="1" x14ac:dyDescent="0.25">
      <c r="A62" s="89" t="s">
        <v>3</v>
      </c>
      <c r="B62" s="89"/>
      <c r="C62" s="177">
        <v>-5749.3851999999997</v>
      </c>
      <c r="D62" s="177"/>
      <c r="E62" s="177"/>
      <c r="F62" s="89"/>
      <c r="G62" s="177">
        <v>-5785.4636</v>
      </c>
      <c r="H62" s="177"/>
      <c r="I62" s="177"/>
      <c r="J62" s="104"/>
    </row>
    <row r="63" spans="1:10" ht="17" customHeight="1" thickTop="1" x14ac:dyDescent="0.2">
      <c r="A63" s="170" t="s">
        <v>314</v>
      </c>
      <c r="B63" s="170"/>
      <c r="C63" s="170"/>
      <c r="D63" s="170"/>
      <c r="E63" s="170"/>
      <c r="F63" s="170"/>
      <c r="G63" s="170"/>
      <c r="H63" s="170"/>
      <c r="I63" s="170"/>
      <c r="J63" s="170"/>
    </row>
    <row r="64" spans="1:10" x14ac:dyDescent="0.2">
      <c r="A64" s="170"/>
      <c r="B64" s="170"/>
      <c r="C64" s="170"/>
      <c r="D64" s="170"/>
      <c r="E64" s="170"/>
      <c r="F64" s="170"/>
      <c r="G64" s="170"/>
      <c r="H64" s="170"/>
      <c r="I64" s="170"/>
      <c r="J64" s="170"/>
    </row>
    <row r="65" spans="1:10" ht="20" customHeight="1" x14ac:dyDescent="0.2">
      <c r="A65" s="170"/>
      <c r="B65" s="170"/>
      <c r="C65" s="170"/>
      <c r="D65" s="170"/>
      <c r="E65" s="170"/>
      <c r="F65" s="170"/>
      <c r="G65" s="170"/>
      <c r="H65" s="170"/>
      <c r="I65" s="170"/>
      <c r="J65" s="170"/>
    </row>
    <row r="66" spans="1:10" x14ac:dyDescent="0.2">
      <c r="A66" s="170"/>
      <c r="B66" s="170"/>
      <c r="C66" s="170"/>
      <c r="D66" s="170"/>
      <c r="E66" s="170"/>
      <c r="F66" s="170"/>
      <c r="G66" s="170"/>
      <c r="H66" s="170"/>
      <c r="I66" s="170"/>
      <c r="J66" s="170"/>
    </row>
  </sheetData>
  <mergeCells count="10">
    <mergeCell ref="A63:J66"/>
    <mergeCell ref="A1:J1"/>
    <mergeCell ref="G2:I2"/>
    <mergeCell ref="G60:I60"/>
    <mergeCell ref="G61:I61"/>
    <mergeCell ref="G62:I62"/>
    <mergeCell ref="C2:E2"/>
    <mergeCell ref="C62:E62"/>
    <mergeCell ref="C60:E60"/>
    <mergeCell ref="C61:E61"/>
  </mergeCells>
  <pageMargins left="0.7" right="0.7" top="0.75" bottom="0.75" header="0.3" footer="0.3"/>
  <pageSetup orientation="portrait"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5B351-DC4B-8B4B-855D-179CC5B85EB6}">
  <dimension ref="A1:J47"/>
  <sheetViews>
    <sheetView zoomScale="130" zoomScaleNormal="130" workbookViewId="0">
      <selection activeCell="L1" sqref="L1:N1048576"/>
    </sheetView>
  </sheetViews>
  <sheetFormatPr baseColWidth="10" defaultColWidth="11.1640625" defaultRowHeight="16" x14ac:dyDescent="0.2"/>
  <cols>
    <col min="1" max="1" width="24.6640625" bestFit="1" customWidth="1"/>
    <col min="2" max="2" width="1.1640625" customWidth="1"/>
    <col min="3" max="3" width="9.1640625" customWidth="1"/>
    <col min="4" max="4" width="1.1640625" customWidth="1"/>
    <col min="5" max="5" width="9.1640625" customWidth="1"/>
    <col min="6" max="6" width="1.1640625" customWidth="1"/>
    <col min="7" max="7" width="9.1640625" customWidth="1"/>
    <col min="8" max="8" width="1.1640625" customWidth="1"/>
    <col min="9" max="9" width="9.1640625" customWidth="1"/>
    <col min="10" max="10" width="1.83203125" customWidth="1"/>
  </cols>
  <sheetData>
    <row r="1" spans="1:10" ht="17" thickBot="1" x14ac:dyDescent="0.25">
      <c r="A1" s="166" t="s">
        <v>264</v>
      </c>
      <c r="B1" s="166"/>
      <c r="C1" s="166"/>
      <c r="D1" s="166"/>
      <c r="E1" s="166"/>
      <c r="F1" s="166"/>
      <c r="G1" s="166"/>
      <c r="H1" s="166"/>
      <c r="I1" s="166"/>
      <c r="J1" s="174"/>
    </row>
    <row r="2" spans="1:10" ht="17" thickTop="1" x14ac:dyDescent="0.2">
      <c r="A2" s="120"/>
      <c r="B2" s="120"/>
      <c r="C2" s="175" t="s">
        <v>208</v>
      </c>
      <c r="D2" s="175"/>
      <c r="E2" s="175"/>
      <c r="F2" s="91"/>
      <c r="G2" s="175" t="s">
        <v>209</v>
      </c>
      <c r="H2" s="175"/>
      <c r="I2" s="175"/>
      <c r="J2" s="92"/>
    </row>
    <row r="3" spans="1:10" ht="15" customHeight="1" x14ac:dyDescent="0.2">
      <c r="A3" s="70" t="s">
        <v>0</v>
      </c>
      <c r="B3" s="71"/>
      <c r="C3" s="56" t="s">
        <v>1</v>
      </c>
      <c r="D3" s="72"/>
      <c r="E3" s="56" t="s">
        <v>2</v>
      </c>
      <c r="F3" s="71"/>
      <c r="G3" s="56" t="s">
        <v>1</v>
      </c>
      <c r="H3" s="72"/>
      <c r="I3" s="56" t="s">
        <v>2</v>
      </c>
      <c r="J3" s="72"/>
    </row>
    <row r="4" spans="1:10" ht="15" customHeight="1" x14ac:dyDescent="0.2">
      <c r="A4" s="73" t="s">
        <v>212</v>
      </c>
      <c r="B4" s="71"/>
      <c r="C4" s="51"/>
      <c r="D4" s="51"/>
      <c r="E4" s="51"/>
      <c r="F4" s="51"/>
      <c r="G4" s="52"/>
      <c r="H4" s="72"/>
      <c r="I4" s="72"/>
      <c r="J4" s="72"/>
    </row>
    <row r="5" spans="1:10" ht="15" customHeight="1" x14ac:dyDescent="0.2">
      <c r="A5" s="74" t="s">
        <v>311</v>
      </c>
      <c r="B5" s="75"/>
      <c r="C5" s="76">
        <v>-1.0499769999999999</v>
      </c>
      <c r="D5" s="88"/>
      <c r="E5" s="76">
        <v>0</v>
      </c>
      <c r="F5" s="133"/>
      <c r="G5" s="76">
        <v>-1.045671</v>
      </c>
      <c r="H5" s="94"/>
      <c r="I5" s="77">
        <v>0</v>
      </c>
      <c r="J5" s="95"/>
    </row>
    <row r="6" spans="1:10" ht="15" customHeight="1" x14ac:dyDescent="0.2">
      <c r="A6" s="74" t="s">
        <v>223</v>
      </c>
      <c r="B6" s="75"/>
      <c r="C6" s="76">
        <v>-1.9686999999999999E-3</v>
      </c>
      <c r="D6" s="88"/>
      <c r="E6" s="76">
        <v>0</v>
      </c>
      <c r="F6" s="133"/>
      <c r="G6" s="76"/>
      <c r="H6" s="94"/>
      <c r="I6" s="77"/>
      <c r="J6" s="95"/>
    </row>
    <row r="7" spans="1:10" ht="15" customHeight="1" x14ac:dyDescent="0.2">
      <c r="A7" s="75" t="s">
        <v>247</v>
      </c>
      <c r="B7" s="75"/>
      <c r="C7" s="76"/>
      <c r="D7" s="88"/>
      <c r="E7" s="76"/>
      <c r="F7" s="133"/>
      <c r="G7" s="76">
        <v>0.14992420000000001</v>
      </c>
      <c r="H7" s="94"/>
      <c r="I7" s="76">
        <v>0.21199999999999999</v>
      </c>
      <c r="J7" s="95"/>
    </row>
    <row r="8" spans="1:10" ht="15" customHeight="1" x14ac:dyDescent="0.2">
      <c r="A8" s="57" t="s">
        <v>190</v>
      </c>
      <c r="B8" s="75"/>
      <c r="C8" s="76"/>
      <c r="D8" s="88"/>
      <c r="E8" s="76"/>
      <c r="F8" s="133"/>
      <c r="G8" s="76">
        <v>-0.53269299999999997</v>
      </c>
      <c r="H8" s="94"/>
      <c r="I8" s="76">
        <v>0</v>
      </c>
      <c r="J8" s="95"/>
    </row>
    <row r="9" spans="1:10" ht="15" customHeight="1" x14ac:dyDescent="0.2">
      <c r="A9" s="75" t="s">
        <v>191</v>
      </c>
      <c r="B9" s="75"/>
      <c r="C9" s="76"/>
      <c r="D9" s="76"/>
      <c r="E9" s="76"/>
      <c r="F9" s="133"/>
      <c r="G9" s="76">
        <v>0.51951590000000003</v>
      </c>
      <c r="H9" s="94"/>
      <c r="I9" s="76">
        <v>2E-3</v>
      </c>
      <c r="J9" s="95"/>
    </row>
    <row r="10" spans="1:10" ht="15" customHeight="1" x14ac:dyDescent="0.2">
      <c r="A10" s="57" t="s">
        <v>6</v>
      </c>
      <c r="B10" s="75"/>
      <c r="C10" s="76">
        <v>9.8210999999999993E-3</v>
      </c>
      <c r="D10" s="88"/>
      <c r="E10" s="76">
        <v>0</v>
      </c>
      <c r="F10" s="133"/>
      <c r="G10" s="76">
        <v>1.02308E-2</v>
      </c>
      <c r="H10" s="94"/>
      <c r="I10" s="76">
        <v>0</v>
      </c>
      <c r="J10" s="95"/>
    </row>
    <row r="11" spans="1:10" ht="15" customHeight="1" x14ac:dyDescent="0.2">
      <c r="A11" s="57" t="s">
        <v>8</v>
      </c>
      <c r="B11" s="75"/>
      <c r="C11" s="76">
        <v>0.4297089</v>
      </c>
      <c r="D11" s="88"/>
      <c r="E11" s="76">
        <v>0</v>
      </c>
      <c r="F11" s="133"/>
      <c r="G11" s="76">
        <v>0.45507229999999999</v>
      </c>
      <c r="H11" s="94"/>
      <c r="I11" s="76">
        <v>0</v>
      </c>
      <c r="J11" s="95"/>
    </row>
    <row r="12" spans="1:10" ht="15" customHeight="1" x14ac:dyDescent="0.2">
      <c r="A12" s="57" t="s">
        <v>9</v>
      </c>
      <c r="B12" s="75"/>
      <c r="C12" s="76">
        <v>-7.3919999999999997E-4</v>
      </c>
      <c r="D12" s="88"/>
      <c r="E12" s="76">
        <v>0.90500000000000003</v>
      </c>
      <c r="F12" s="133"/>
      <c r="G12" s="76">
        <v>1.9819999999999999E-4</v>
      </c>
      <c r="H12" s="94"/>
      <c r="I12" s="76">
        <v>0.97499999999999998</v>
      </c>
      <c r="J12" s="95"/>
    </row>
    <row r="13" spans="1:10" ht="15" customHeight="1" x14ac:dyDescent="0.2">
      <c r="A13" s="57" t="s">
        <v>11</v>
      </c>
      <c r="B13" s="75"/>
      <c r="C13" s="76">
        <v>3.8803000000000002E-3</v>
      </c>
      <c r="D13" s="88"/>
      <c r="E13" s="76">
        <v>0.76300000000000001</v>
      </c>
      <c r="F13" s="133"/>
      <c r="G13" s="76">
        <v>1.11997E-2</v>
      </c>
      <c r="H13" s="94"/>
      <c r="I13" s="76">
        <v>0.35399999999999998</v>
      </c>
      <c r="J13" s="95"/>
    </row>
    <row r="14" spans="1:10" ht="15" customHeight="1" x14ac:dyDescent="0.2">
      <c r="A14" s="57" t="s">
        <v>12</v>
      </c>
      <c r="B14" s="75"/>
      <c r="C14" s="76">
        <v>-7.1695999999999999E-3</v>
      </c>
      <c r="D14" s="88"/>
      <c r="E14" s="76">
        <v>0.30599999999999999</v>
      </c>
      <c r="F14" s="133"/>
      <c r="G14" s="76">
        <v>-4.8979999999999996E-3</v>
      </c>
      <c r="H14" s="94"/>
      <c r="I14" s="76">
        <v>0.48799999999999999</v>
      </c>
      <c r="J14" s="95"/>
    </row>
    <row r="15" spans="1:10" ht="15" customHeight="1" x14ac:dyDescent="0.2">
      <c r="A15" s="57" t="s">
        <v>13</v>
      </c>
      <c r="B15" s="75"/>
      <c r="C15" s="76">
        <v>3.3204299999999999E-2</v>
      </c>
      <c r="D15" s="88"/>
      <c r="E15" s="76">
        <v>7.0000000000000001E-3</v>
      </c>
      <c r="F15" s="133"/>
      <c r="G15" s="76">
        <v>2.6581299999999999E-2</v>
      </c>
      <c r="H15" s="94"/>
      <c r="I15" s="76">
        <v>3.3000000000000002E-2</v>
      </c>
      <c r="J15" s="95"/>
    </row>
    <row r="16" spans="1:10" ht="15" customHeight="1" x14ac:dyDescent="0.2">
      <c r="A16" s="57" t="s">
        <v>14</v>
      </c>
      <c r="B16" s="75"/>
      <c r="C16" s="76">
        <v>0.69386119999999996</v>
      </c>
      <c r="D16" s="88"/>
      <c r="E16" s="76">
        <v>0</v>
      </c>
      <c r="F16" s="133"/>
      <c r="G16" s="76">
        <v>0.68960120000000003</v>
      </c>
      <c r="H16" s="94"/>
      <c r="I16" s="76">
        <v>0</v>
      </c>
      <c r="J16" s="95"/>
    </row>
    <row r="17" spans="1:10" ht="15" customHeight="1" x14ac:dyDescent="0.2">
      <c r="A17" s="57" t="s">
        <v>15</v>
      </c>
      <c r="B17" s="75"/>
      <c r="C17" s="76">
        <v>7.0020399999999997E-2</v>
      </c>
      <c r="D17" s="88"/>
      <c r="E17" s="76">
        <v>0</v>
      </c>
      <c r="F17" s="133"/>
      <c r="G17" s="76">
        <v>7.8585500000000003E-2</v>
      </c>
      <c r="H17" s="94"/>
      <c r="I17" s="76">
        <v>0</v>
      </c>
      <c r="J17" s="95"/>
    </row>
    <row r="18" spans="1:10" ht="15" customHeight="1" x14ac:dyDescent="0.2">
      <c r="A18" s="57" t="s">
        <v>10</v>
      </c>
      <c r="B18" s="75"/>
      <c r="C18" s="76">
        <v>0.52949489999999999</v>
      </c>
      <c r="D18" s="88"/>
      <c r="E18" s="76">
        <v>0</v>
      </c>
      <c r="F18" s="133"/>
      <c r="G18" s="76">
        <v>0.50938530000000004</v>
      </c>
      <c r="H18" s="94"/>
      <c r="I18" s="76">
        <v>0</v>
      </c>
      <c r="J18" s="95"/>
    </row>
    <row r="19" spans="1:10" ht="15" customHeight="1" x14ac:dyDescent="0.2">
      <c r="A19" s="57" t="s">
        <v>16</v>
      </c>
      <c r="B19" s="75"/>
      <c r="C19" s="76">
        <v>0.3053418</v>
      </c>
      <c r="D19" s="88"/>
      <c r="E19" s="76">
        <v>0</v>
      </c>
      <c r="F19" s="133"/>
      <c r="G19" s="76">
        <v>0.27244449999999998</v>
      </c>
      <c r="H19" s="94"/>
      <c r="I19" s="76">
        <v>0</v>
      </c>
      <c r="J19" s="95"/>
    </row>
    <row r="20" spans="1:10" ht="15" customHeight="1" x14ac:dyDescent="0.2">
      <c r="A20" s="57" t="s">
        <v>19</v>
      </c>
      <c r="B20" s="75"/>
      <c r="C20" s="76">
        <v>1.1186609999999999</v>
      </c>
      <c r="D20" s="88"/>
      <c r="E20" s="76">
        <v>0</v>
      </c>
      <c r="F20" s="133"/>
      <c r="G20" s="76">
        <v>1.109964</v>
      </c>
      <c r="H20" s="94"/>
      <c r="I20" s="76">
        <v>0</v>
      </c>
      <c r="J20" s="95"/>
    </row>
    <row r="21" spans="1:10" ht="15" customHeight="1" x14ac:dyDescent="0.2">
      <c r="A21" s="75" t="s">
        <v>18</v>
      </c>
      <c r="B21" s="75"/>
      <c r="C21" s="76">
        <v>0.68761899999999998</v>
      </c>
      <c r="D21" s="88"/>
      <c r="E21" s="76">
        <v>0</v>
      </c>
      <c r="F21" s="133"/>
      <c r="G21" s="76">
        <v>0.68804169999999998</v>
      </c>
      <c r="H21" s="94"/>
      <c r="I21" s="76">
        <v>0</v>
      </c>
      <c r="J21" s="95"/>
    </row>
    <row r="22" spans="1:10" ht="15" customHeight="1" x14ac:dyDescent="0.2">
      <c r="A22" s="75" t="s">
        <v>17</v>
      </c>
      <c r="B22" s="75"/>
      <c r="C22" s="76">
        <v>1.026429</v>
      </c>
      <c r="D22" s="88"/>
      <c r="E22" s="76">
        <v>0</v>
      </c>
      <c r="F22" s="133"/>
      <c r="G22" s="76">
        <v>1.030818</v>
      </c>
      <c r="H22" s="94"/>
      <c r="I22" s="76">
        <v>0</v>
      </c>
      <c r="J22" s="95"/>
    </row>
    <row r="23" spans="1:10" ht="15" customHeight="1" x14ac:dyDescent="0.2">
      <c r="A23" s="75" t="s">
        <v>317</v>
      </c>
      <c r="B23" s="75"/>
      <c r="C23" s="79">
        <v>-4.4592299999999998</v>
      </c>
      <c r="D23" s="97"/>
      <c r="E23" s="79">
        <v>0</v>
      </c>
      <c r="F23" s="134"/>
      <c r="G23" s="79">
        <v>-4.6763560000000002</v>
      </c>
      <c r="H23" s="98"/>
      <c r="I23" s="79">
        <v>0</v>
      </c>
      <c r="J23" s="99"/>
    </row>
    <row r="24" spans="1:10" ht="15" customHeight="1" x14ac:dyDescent="0.2">
      <c r="A24" s="81" t="s">
        <v>309</v>
      </c>
      <c r="B24" s="82"/>
      <c r="C24" s="88"/>
      <c r="D24" s="88"/>
      <c r="E24" s="88"/>
      <c r="F24" s="133"/>
      <c r="G24" s="94"/>
      <c r="H24" s="94"/>
      <c r="I24" s="94"/>
      <c r="J24" s="72"/>
    </row>
    <row r="25" spans="1:10" ht="15" customHeight="1" x14ac:dyDescent="0.2">
      <c r="A25" s="74" t="s">
        <v>311</v>
      </c>
      <c r="B25" s="74"/>
      <c r="C25" s="76">
        <v>0.63097440000000005</v>
      </c>
      <c r="D25" s="88"/>
      <c r="E25" s="76">
        <v>0</v>
      </c>
      <c r="F25" s="133"/>
      <c r="G25" s="76">
        <v>0.62839829999999997</v>
      </c>
      <c r="H25" s="94"/>
      <c r="I25" s="77">
        <v>0</v>
      </c>
      <c r="J25" s="103"/>
    </row>
    <row r="26" spans="1:10" ht="15" customHeight="1" x14ac:dyDescent="0.2">
      <c r="A26" s="74" t="s">
        <v>223</v>
      </c>
      <c r="B26" s="74"/>
      <c r="C26" s="76">
        <v>-3.7700000000000002E-5</v>
      </c>
      <c r="D26" s="88"/>
      <c r="E26" s="76">
        <v>0.97899999999999998</v>
      </c>
      <c r="F26" s="133"/>
      <c r="G26" s="77"/>
      <c r="H26" s="94"/>
      <c r="I26" s="77"/>
      <c r="J26" s="103"/>
    </row>
    <row r="27" spans="1:10" ht="15" customHeight="1" x14ac:dyDescent="0.2">
      <c r="A27" s="57" t="s">
        <v>6</v>
      </c>
      <c r="B27" s="75"/>
      <c r="C27" s="76">
        <v>2.5558E-3</v>
      </c>
      <c r="D27" s="88"/>
      <c r="E27" s="76">
        <v>9.5000000000000001E-2</v>
      </c>
      <c r="F27" s="133"/>
      <c r="G27" s="76">
        <v>2.4843E-3</v>
      </c>
      <c r="H27" s="94"/>
      <c r="I27" s="76">
        <v>8.5999999999999993E-2</v>
      </c>
      <c r="J27" s="104"/>
    </row>
    <row r="28" spans="1:10" ht="15" customHeight="1" x14ac:dyDescent="0.2">
      <c r="A28" s="57" t="s">
        <v>8</v>
      </c>
      <c r="B28" s="75"/>
      <c r="C28" s="76">
        <v>0.18884500000000001</v>
      </c>
      <c r="D28" s="88"/>
      <c r="E28" s="76">
        <v>0.252</v>
      </c>
      <c r="F28" s="133"/>
      <c r="G28" s="76">
        <v>0.17894080000000001</v>
      </c>
      <c r="H28" s="94"/>
      <c r="I28" s="76">
        <v>0.23200000000000001</v>
      </c>
      <c r="J28" s="104"/>
    </row>
    <row r="29" spans="1:10" ht="15" customHeight="1" x14ac:dyDescent="0.2">
      <c r="A29" s="57" t="s">
        <v>9</v>
      </c>
      <c r="B29" s="75"/>
      <c r="C29" s="76">
        <v>1.19382E-2</v>
      </c>
      <c r="D29" s="88"/>
      <c r="E29" s="76">
        <v>0.28999999999999998</v>
      </c>
      <c r="F29" s="133"/>
      <c r="G29" s="76">
        <v>1.05551E-2</v>
      </c>
      <c r="H29" s="94"/>
      <c r="I29" s="76">
        <v>0.28799999999999998</v>
      </c>
      <c r="J29" s="104"/>
    </row>
    <row r="30" spans="1:10" ht="15" customHeight="1" x14ac:dyDescent="0.2">
      <c r="A30" s="57" t="s">
        <v>11</v>
      </c>
      <c r="B30" s="75"/>
      <c r="C30" s="76">
        <v>3.8151699999999997E-2</v>
      </c>
      <c r="D30" s="88"/>
      <c r="E30" s="76">
        <v>4.0000000000000001E-3</v>
      </c>
      <c r="F30" s="133"/>
      <c r="G30" s="76">
        <v>3.7126399999999997E-2</v>
      </c>
      <c r="H30" s="94"/>
      <c r="I30" s="76">
        <v>3.0000000000000001E-3</v>
      </c>
      <c r="J30" s="104"/>
    </row>
    <row r="31" spans="1:10" ht="15" customHeight="1" x14ac:dyDescent="0.2">
      <c r="A31" s="57" t="s">
        <v>12</v>
      </c>
      <c r="B31" s="75"/>
      <c r="C31" s="76">
        <v>2.6832399999999999E-2</v>
      </c>
      <c r="D31" s="88"/>
      <c r="E31" s="76">
        <v>0</v>
      </c>
      <c r="F31" s="133"/>
      <c r="G31" s="76">
        <v>2.6814500000000002E-2</v>
      </c>
      <c r="H31" s="94"/>
      <c r="I31" s="76">
        <v>0</v>
      </c>
      <c r="J31" s="104"/>
    </row>
    <row r="32" spans="1:10" ht="15" customHeight="1" x14ac:dyDescent="0.2">
      <c r="A32" s="57" t="s">
        <v>13</v>
      </c>
      <c r="B32" s="75"/>
      <c r="C32" s="76">
        <v>1.3527300000000001E-2</v>
      </c>
      <c r="D32" s="88"/>
      <c r="E32" s="76">
        <v>3.9E-2</v>
      </c>
      <c r="F32" s="133"/>
      <c r="G32" s="76">
        <v>1.3787300000000001E-2</v>
      </c>
      <c r="H32" s="94"/>
      <c r="I32" s="76">
        <v>3.7999999999999999E-2</v>
      </c>
      <c r="J32" s="104"/>
    </row>
    <row r="33" spans="1:10" ht="15" customHeight="1" x14ac:dyDescent="0.2">
      <c r="A33" s="57" t="s">
        <v>14</v>
      </c>
      <c r="B33" s="75"/>
      <c r="C33" s="76">
        <v>4.6453099999999997E-2</v>
      </c>
      <c r="D33" s="88"/>
      <c r="E33" s="76">
        <v>0.70499999999999996</v>
      </c>
      <c r="F33" s="133"/>
      <c r="G33" s="76">
        <v>4.83653E-2</v>
      </c>
      <c r="H33" s="94"/>
      <c r="I33" s="76">
        <v>0.69399999999999995</v>
      </c>
      <c r="J33" s="104"/>
    </row>
    <row r="34" spans="1:10" ht="15" customHeight="1" x14ac:dyDescent="0.2">
      <c r="A34" s="57" t="s">
        <v>15</v>
      </c>
      <c r="B34" s="75"/>
      <c r="C34" s="76">
        <v>2.2450299999999999E-2</v>
      </c>
      <c r="D34" s="88"/>
      <c r="E34" s="76">
        <v>0.126</v>
      </c>
      <c r="F34" s="133"/>
      <c r="G34" s="76">
        <v>2.08109E-2</v>
      </c>
      <c r="H34" s="94"/>
      <c r="I34" s="76">
        <v>0.121</v>
      </c>
      <c r="J34" s="104"/>
    </row>
    <row r="35" spans="1:10" ht="15" customHeight="1" x14ac:dyDescent="0.2">
      <c r="A35" s="57" t="s">
        <v>10</v>
      </c>
      <c r="B35" s="75"/>
      <c r="C35" s="76">
        <v>0.12634429999999999</v>
      </c>
      <c r="D35" s="88"/>
      <c r="E35" s="76">
        <v>0.46600000000000003</v>
      </c>
      <c r="F35" s="133"/>
      <c r="G35" s="76">
        <v>0.12877839999999999</v>
      </c>
      <c r="H35" s="94"/>
      <c r="I35" s="76">
        <v>0.45700000000000002</v>
      </c>
      <c r="J35" s="104"/>
    </row>
    <row r="36" spans="1:10" ht="15" customHeight="1" x14ac:dyDescent="0.2">
      <c r="A36" s="57" t="s">
        <v>16</v>
      </c>
      <c r="B36" s="75"/>
      <c r="C36" s="76">
        <v>0.32293919999999998</v>
      </c>
      <c r="D36" s="88"/>
      <c r="E36" s="76">
        <v>3.5000000000000003E-2</v>
      </c>
      <c r="F36" s="133"/>
      <c r="G36" s="76">
        <v>0.3109304</v>
      </c>
      <c r="H36" s="94"/>
      <c r="I36" s="76">
        <v>2.1999999999999999E-2</v>
      </c>
      <c r="J36" s="104"/>
    </row>
    <row r="37" spans="1:10" ht="15" customHeight="1" x14ac:dyDescent="0.2">
      <c r="A37" s="57" t="s">
        <v>19</v>
      </c>
      <c r="B37" s="75"/>
      <c r="C37" s="76">
        <v>4.9230299999999998E-2</v>
      </c>
      <c r="D37" s="88"/>
      <c r="E37" s="76">
        <v>0.76500000000000001</v>
      </c>
      <c r="F37" s="133"/>
      <c r="G37" s="76">
        <v>4.7162700000000002E-2</v>
      </c>
      <c r="H37" s="94"/>
      <c r="I37" s="76">
        <v>0.77</v>
      </c>
      <c r="J37" s="104"/>
    </row>
    <row r="38" spans="1:10" ht="15" customHeight="1" x14ac:dyDescent="0.2">
      <c r="A38" s="75" t="s">
        <v>18</v>
      </c>
      <c r="B38" s="75"/>
      <c r="C38" s="76">
        <v>0.33467180000000002</v>
      </c>
      <c r="D38" s="88"/>
      <c r="E38" s="76">
        <v>0.19800000000000001</v>
      </c>
      <c r="F38" s="133"/>
      <c r="G38" s="76">
        <v>0.34601330000000002</v>
      </c>
      <c r="H38" s="94"/>
      <c r="I38" s="76">
        <v>0.20300000000000001</v>
      </c>
      <c r="J38" s="104"/>
    </row>
    <row r="39" spans="1:10" ht="15" customHeight="1" x14ac:dyDescent="0.2">
      <c r="A39" s="75" t="s">
        <v>17</v>
      </c>
      <c r="B39" s="75"/>
      <c r="C39" s="76">
        <v>0.22210260000000001</v>
      </c>
      <c r="D39" s="88"/>
      <c r="E39" s="76">
        <v>0.52200000000000002</v>
      </c>
      <c r="F39" s="133"/>
      <c r="G39" s="76">
        <v>0.2220086</v>
      </c>
      <c r="H39" s="94"/>
      <c r="I39" s="76">
        <v>0.504</v>
      </c>
      <c r="J39" s="104"/>
    </row>
    <row r="40" spans="1:10" ht="15" customHeight="1" x14ac:dyDescent="0.2">
      <c r="A40" s="75" t="s">
        <v>317</v>
      </c>
      <c r="B40" s="75"/>
      <c r="C40" s="79">
        <v>0.1172588</v>
      </c>
      <c r="D40" s="97"/>
      <c r="E40" s="79">
        <v>0.248</v>
      </c>
      <c r="F40" s="134"/>
      <c r="G40" s="79">
        <v>0.1131022</v>
      </c>
      <c r="H40" s="98"/>
      <c r="I40" s="79">
        <v>0.22600000000000001</v>
      </c>
      <c r="J40" s="104"/>
    </row>
    <row r="41" spans="1:10" ht="15" customHeight="1" x14ac:dyDescent="0.2">
      <c r="A41" s="84" t="s">
        <v>179</v>
      </c>
      <c r="B41" s="84"/>
      <c r="C41" s="178">
        <v>1830</v>
      </c>
      <c r="D41" s="178"/>
      <c r="E41" s="178"/>
      <c r="F41" s="71"/>
      <c r="G41" s="178">
        <v>1830</v>
      </c>
      <c r="H41" s="178"/>
      <c r="I41" s="178"/>
      <c r="J41" s="104"/>
    </row>
    <row r="42" spans="1:10" ht="15" customHeight="1" x14ac:dyDescent="0.2">
      <c r="A42" s="71" t="s">
        <v>178</v>
      </c>
      <c r="B42" s="71"/>
      <c r="C42" s="178">
        <v>422730</v>
      </c>
      <c r="D42" s="178"/>
      <c r="E42" s="178"/>
      <c r="F42" s="71"/>
      <c r="G42" s="178">
        <v>422730</v>
      </c>
      <c r="H42" s="178"/>
      <c r="I42" s="178"/>
      <c r="J42" s="104"/>
    </row>
    <row r="43" spans="1:10" ht="15" customHeight="1" thickBot="1" x14ac:dyDescent="0.25">
      <c r="A43" s="89" t="s">
        <v>3</v>
      </c>
      <c r="B43" s="89"/>
      <c r="C43" s="199">
        <v>-5813.0209000000004</v>
      </c>
      <c r="D43" s="199"/>
      <c r="E43" s="199"/>
      <c r="F43" s="89"/>
      <c r="G43" s="177">
        <v>-5801.7482</v>
      </c>
      <c r="H43" s="177"/>
      <c r="I43" s="177"/>
      <c r="J43" s="104"/>
    </row>
    <row r="44" spans="1:10" ht="17" customHeight="1" thickTop="1" x14ac:dyDescent="0.2">
      <c r="A44" s="169" t="s">
        <v>315</v>
      </c>
      <c r="B44" s="169"/>
      <c r="C44" s="169"/>
      <c r="D44" s="169"/>
      <c r="E44" s="169"/>
      <c r="F44" s="169"/>
      <c r="G44" s="169"/>
      <c r="H44" s="169"/>
      <c r="I44" s="169"/>
    </row>
    <row r="45" spans="1:10" x14ac:dyDescent="0.2">
      <c r="A45" s="170"/>
      <c r="B45" s="170"/>
      <c r="C45" s="170"/>
      <c r="D45" s="170"/>
      <c r="E45" s="170"/>
      <c r="F45" s="170"/>
      <c r="G45" s="170"/>
      <c r="H45" s="170"/>
      <c r="I45" s="170"/>
    </row>
    <row r="46" spans="1:10" x14ac:dyDescent="0.2">
      <c r="A46" s="170"/>
      <c r="B46" s="170"/>
      <c r="C46" s="170"/>
      <c r="D46" s="170"/>
      <c r="E46" s="170"/>
      <c r="F46" s="170"/>
      <c r="G46" s="170"/>
      <c r="H46" s="170"/>
      <c r="I46" s="170"/>
    </row>
    <row r="47" spans="1:10" x14ac:dyDescent="0.2">
      <c r="A47" s="170"/>
      <c r="B47" s="170"/>
      <c r="C47" s="170"/>
      <c r="D47" s="170"/>
      <c r="E47" s="170"/>
      <c r="F47" s="170"/>
      <c r="G47" s="170"/>
      <c r="H47" s="170"/>
      <c r="I47" s="170"/>
    </row>
  </sheetData>
  <mergeCells count="10">
    <mergeCell ref="A44:I47"/>
    <mergeCell ref="A1:J1"/>
    <mergeCell ref="C2:E2"/>
    <mergeCell ref="G2:I2"/>
    <mergeCell ref="C43:E43"/>
    <mergeCell ref="G43:I43"/>
    <mergeCell ref="C41:E41"/>
    <mergeCell ref="G41:I41"/>
    <mergeCell ref="C42:E42"/>
    <mergeCell ref="G42:I42"/>
  </mergeCells>
  <pageMargins left="0.7" right="0.7" top="0.75" bottom="0.75" header="0.3" footer="0.3"/>
  <pageSetup orientation="portrait"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3FF6E-A1ED-7949-8B10-F183D87F0533}">
  <dimension ref="B5:N17"/>
  <sheetViews>
    <sheetView tabSelected="1" zoomScale="130" zoomScaleNormal="130" workbookViewId="0">
      <selection activeCell="R17" sqref="R17"/>
    </sheetView>
  </sheetViews>
  <sheetFormatPr baseColWidth="10" defaultRowHeight="16" x14ac:dyDescent="0.2"/>
  <cols>
    <col min="2" max="2" width="21.1640625" bestFit="1" customWidth="1"/>
    <col min="3" max="3" width="1.1640625" customWidth="1"/>
    <col min="4" max="4" width="8.83203125" customWidth="1"/>
    <col min="5" max="5" width="1.1640625" customWidth="1"/>
    <col min="6" max="6" width="8.83203125" customWidth="1"/>
    <col min="7" max="7" width="1.1640625" customWidth="1"/>
    <col min="8" max="8" width="8.83203125" customWidth="1"/>
    <col min="9" max="9" width="1.1640625" customWidth="1"/>
    <col min="10" max="10" width="8.83203125" customWidth="1"/>
    <col min="11" max="11" width="1.1640625" customWidth="1"/>
    <col min="12" max="12" width="8.83203125" customWidth="1"/>
    <col min="13" max="13" width="1.1640625" customWidth="1"/>
    <col min="14" max="14" width="8.83203125" customWidth="1"/>
  </cols>
  <sheetData>
    <row r="5" spans="2:14" ht="17" thickBot="1" x14ac:dyDescent="0.25">
      <c r="B5" s="161" t="s">
        <v>324</v>
      </c>
      <c r="C5" s="161"/>
      <c r="D5" s="161"/>
      <c r="E5" s="161"/>
      <c r="F5" s="161"/>
      <c r="G5" s="161"/>
      <c r="H5" s="161"/>
      <c r="I5" s="161"/>
      <c r="J5" s="161"/>
      <c r="K5" s="161"/>
      <c r="L5" s="161"/>
      <c r="M5" s="161"/>
      <c r="N5" s="161"/>
    </row>
    <row r="6" spans="2:14" ht="17" thickTop="1" x14ac:dyDescent="0.2">
      <c r="B6" s="153"/>
      <c r="C6" s="155"/>
      <c r="D6" s="156" t="s">
        <v>208</v>
      </c>
      <c r="E6" s="154"/>
      <c r="F6" s="156" t="s">
        <v>209</v>
      </c>
      <c r="G6" s="154"/>
      <c r="H6" s="156" t="s">
        <v>210</v>
      </c>
      <c r="I6" s="154"/>
      <c r="J6" s="156" t="s">
        <v>211</v>
      </c>
      <c r="K6" s="154"/>
      <c r="L6" s="156" t="s">
        <v>322</v>
      </c>
      <c r="M6" s="154"/>
      <c r="N6" s="156" t="s">
        <v>323</v>
      </c>
    </row>
    <row r="7" spans="2:14" x14ac:dyDescent="0.2">
      <c r="B7" s="147" t="s">
        <v>321</v>
      </c>
      <c r="C7" s="51"/>
      <c r="D7" s="52"/>
      <c r="E7" s="52"/>
      <c r="F7" s="51"/>
      <c r="G7" s="51"/>
      <c r="H7" s="51"/>
      <c r="I7" s="51"/>
      <c r="J7" s="52"/>
      <c r="K7" s="52"/>
      <c r="L7" s="52"/>
      <c r="M7" s="52"/>
      <c r="N7" s="52"/>
    </row>
    <row r="8" spans="2:14" x14ac:dyDescent="0.2">
      <c r="B8" s="133" t="s">
        <v>319</v>
      </c>
      <c r="C8" s="133"/>
      <c r="D8" s="77">
        <v>-0.96829569999999998</v>
      </c>
      <c r="E8" s="94"/>
      <c r="F8" s="88">
        <v>-1.586214E-2</v>
      </c>
      <c r="G8" s="88"/>
      <c r="H8" s="88">
        <v>-0.14972360000000001</v>
      </c>
      <c r="I8" s="88"/>
      <c r="J8" s="77">
        <v>-5.2106199999999996</v>
      </c>
      <c r="K8" s="94"/>
      <c r="L8" s="76">
        <v>-2.8341219999999998</v>
      </c>
      <c r="M8" s="94"/>
      <c r="N8" s="77">
        <v>-2.2810619999999999</v>
      </c>
    </row>
    <row r="9" spans="2:14" x14ac:dyDescent="0.2">
      <c r="B9" s="133" t="s">
        <v>320</v>
      </c>
      <c r="C9" s="133"/>
      <c r="D9" s="76">
        <v>0.58354709999999999</v>
      </c>
      <c r="E9" s="94"/>
      <c r="F9" s="88">
        <v>1.8372989999999999E-2</v>
      </c>
      <c r="G9" s="88"/>
      <c r="H9" s="88">
        <v>8.0403479999999999E-2</v>
      </c>
      <c r="I9" s="88"/>
      <c r="J9" s="76">
        <v>2.5136099999999999</v>
      </c>
      <c r="K9" s="94"/>
      <c r="L9" s="76">
        <v>1.369801</v>
      </c>
      <c r="M9" s="94"/>
      <c r="N9" s="76">
        <v>1.4186879999999999</v>
      </c>
    </row>
    <row r="10" spans="2:14" x14ac:dyDescent="0.2">
      <c r="B10" s="150" t="s">
        <v>179</v>
      </c>
      <c r="C10" s="150"/>
      <c r="D10" s="160">
        <v>1830</v>
      </c>
      <c r="E10" s="160"/>
      <c r="F10" s="160">
        <v>1830</v>
      </c>
      <c r="G10" s="150"/>
      <c r="H10" s="160">
        <v>1830</v>
      </c>
      <c r="I10" s="150"/>
      <c r="J10" s="160">
        <v>1830</v>
      </c>
      <c r="K10" s="160"/>
      <c r="L10" s="160">
        <v>1830</v>
      </c>
      <c r="M10" s="160"/>
      <c r="N10" s="160">
        <v>1830</v>
      </c>
    </row>
    <row r="11" spans="2:14" x14ac:dyDescent="0.2">
      <c r="B11" s="51" t="s">
        <v>178</v>
      </c>
      <c r="C11" s="51"/>
      <c r="D11" s="159">
        <v>422730</v>
      </c>
      <c r="E11" s="159"/>
      <c r="F11" s="87">
        <v>8441</v>
      </c>
      <c r="G11" s="51"/>
      <c r="H11" s="87">
        <v>37199</v>
      </c>
      <c r="I11" s="51"/>
      <c r="J11" s="159">
        <v>422730</v>
      </c>
      <c r="K11" s="159"/>
      <c r="L11" s="159">
        <v>422730</v>
      </c>
      <c r="M11" s="159"/>
      <c r="N11" s="159">
        <v>7320</v>
      </c>
    </row>
    <row r="12" spans="2:14" ht="17" thickBot="1" x14ac:dyDescent="0.25">
      <c r="B12" s="54" t="s">
        <v>3</v>
      </c>
      <c r="C12" s="54"/>
      <c r="D12" s="158">
        <v>-6494.2313999999997</v>
      </c>
      <c r="E12" s="158"/>
      <c r="F12" s="157">
        <v>-2775.4034999999999</v>
      </c>
      <c r="G12" s="54"/>
      <c r="H12" s="157">
        <v>-5043.2875999999997</v>
      </c>
      <c r="I12" s="54"/>
      <c r="J12" s="158">
        <v>-2951.0360999999998</v>
      </c>
      <c r="K12" s="158"/>
      <c r="L12" s="158">
        <v>-4191.8526000000002</v>
      </c>
      <c r="M12" s="158"/>
      <c r="N12" s="158">
        <v>-1671.4942000000001</v>
      </c>
    </row>
    <row r="13" spans="2:14" ht="17" thickTop="1" x14ac:dyDescent="0.2">
      <c r="B13" s="162" t="s">
        <v>325</v>
      </c>
      <c r="C13" s="162"/>
      <c r="D13" s="162"/>
      <c r="E13" s="162"/>
      <c r="F13" s="162"/>
      <c r="G13" s="162"/>
      <c r="H13" s="162"/>
      <c r="I13" s="162"/>
      <c r="J13" s="162"/>
      <c r="K13" s="162"/>
      <c r="L13" s="162"/>
      <c r="M13" s="162"/>
      <c r="N13" s="162"/>
    </row>
    <row r="14" spans="2:14" x14ac:dyDescent="0.2">
      <c r="B14" s="163"/>
      <c r="C14" s="163"/>
      <c r="D14" s="163"/>
      <c r="E14" s="163"/>
      <c r="F14" s="163"/>
      <c r="G14" s="163"/>
      <c r="H14" s="163"/>
      <c r="I14" s="163"/>
      <c r="J14" s="163"/>
      <c r="K14" s="163"/>
      <c r="L14" s="163"/>
      <c r="M14" s="163"/>
      <c r="N14" s="163"/>
    </row>
    <row r="15" spans="2:14" x14ac:dyDescent="0.2">
      <c r="B15" s="163"/>
      <c r="C15" s="163"/>
      <c r="D15" s="163"/>
      <c r="E15" s="163"/>
      <c r="F15" s="163"/>
      <c r="G15" s="163"/>
      <c r="H15" s="163"/>
      <c r="I15" s="163"/>
      <c r="J15" s="163"/>
      <c r="K15" s="163"/>
      <c r="L15" s="163"/>
      <c r="M15" s="163"/>
      <c r="N15" s="163"/>
    </row>
    <row r="16" spans="2:14" x14ac:dyDescent="0.2">
      <c r="B16" s="163"/>
      <c r="C16" s="163"/>
      <c r="D16" s="163"/>
      <c r="E16" s="163"/>
      <c r="F16" s="163"/>
      <c r="G16" s="163"/>
      <c r="H16" s="163"/>
      <c r="I16" s="163"/>
      <c r="J16" s="163"/>
      <c r="K16" s="163"/>
      <c r="L16" s="163"/>
      <c r="M16" s="163"/>
      <c r="N16" s="163"/>
    </row>
    <row r="17" spans="2:14" ht="74" customHeight="1" x14ac:dyDescent="0.2">
      <c r="B17" s="163"/>
      <c r="C17" s="163"/>
      <c r="D17" s="163"/>
      <c r="E17" s="163"/>
      <c r="F17" s="163"/>
      <c r="G17" s="163"/>
      <c r="H17" s="163"/>
      <c r="I17" s="163"/>
      <c r="J17" s="163"/>
      <c r="K17" s="163"/>
      <c r="L17" s="163"/>
      <c r="M17" s="163"/>
      <c r="N17" s="163"/>
    </row>
  </sheetData>
  <mergeCells count="2">
    <mergeCell ref="B13:N17"/>
    <mergeCell ref="B5:N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8"/>
  <sheetViews>
    <sheetView topLeftCell="A2" zoomScale="132" zoomScaleNormal="132" workbookViewId="0">
      <selection activeCell="J19" sqref="J19"/>
    </sheetView>
  </sheetViews>
  <sheetFormatPr baseColWidth="10" defaultColWidth="11.1640625" defaultRowHeight="16" x14ac:dyDescent="0.2"/>
  <cols>
    <col min="1" max="1" width="11.1640625" style="14"/>
    <col min="2" max="2" width="25.33203125" style="14" customWidth="1"/>
    <col min="3" max="3" width="12.6640625" style="14" customWidth="1"/>
    <col min="4" max="4" width="1.83203125" style="14" customWidth="1"/>
    <col min="5" max="5" width="14.6640625" style="14" customWidth="1"/>
    <col min="6" max="6" width="1.83203125" style="14" customWidth="1"/>
    <col min="7" max="7" width="14.5" style="14" customWidth="1"/>
    <col min="8" max="16384" width="11.1640625" style="14"/>
  </cols>
  <sheetData>
    <row r="1" spans="1:18" x14ac:dyDescent="0.2">
      <c r="A1" s="58"/>
      <c r="B1" s="58"/>
      <c r="C1" s="58"/>
      <c r="D1" s="58"/>
      <c r="E1" s="58"/>
      <c r="F1" s="58"/>
      <c r="G1" s="58"/>
      <c r="H1" s="58"/>
    </row>
    <row r="2" spans="1:18" ht="17" thickBot="1" x14ac:dyDescent="0.25">
      <c r="A2" s="58"/>
      <c r="B2" s="161" t="s">
        <v>246</v>
      </c>
      <c r="C2" s="161"/>
      <c r="D2" s="161"/>
      <c r="E2" s="161"/>
      <c r="F2" s="161"/>
      <c r="G2" s="161"/>
      <c r="H2" s="58"/>
    </row>
    <row r="3" spans="1:18" ht="17" thickTop="1" x14ac:dyDescent="0.2">
      <c r="A3" s="58"/>
      <c r="B3" s="47"/>
      <c r="C3" s="59" t="s">
        <v>224</v>
      </c>
      <c r="D3" s="47"/>
      <c r="E3" s="59" t="s">
        <v>225</v>
      </c>
      <c r="F3" s="47"/>
      <c r="G3" s="59" t="s">
        <v>226</v>
      </c>
      <c r="H3" s="58"/>
    </row>
    <row r="4" spans="1:18" x14ac:dyDescent="0.2">
      <c r="A4" s="58"/>
      <c r="B4" s="60" t="s">
        <v>311</v>
      </c>
      <c r="C4" s="61">
        <v>62.93</v>
      </c>
      <c r="D4" s="62"/>
      <c r="E4" s="61">
        <v>4.1025</v>
      </c>
      <c r="F4" s="62"/>
      <c r="G4" s="61">
        <v>0.46128980000000003</v>
      </c>
      <c r="H4" s="58"/>
    </row>
    <row r="5" spans="1:18" x14ac:dyDescent="0.2">
      <c r="A5" s="58"/>
      <c r="B5" s="60" t="s">
        <v>189</v>
      </c>
      <c r="C5" s="61">
        <v>0.03</v>
      </c>
      <c r="D5" s="62"/>
      <c r="E5" s="61">
        <v>0.11</v>
      </c>
      <c r="F5" s="62"/>
      <c r="G5" s="61">
        <v>0</v>
      </c>
      <c r="H5" s="58"/>
    </row>
    <row r="6" spans="1:18" x14ac:dyDescent="0.2">
      <c r="A6" s="58"/>
      <c r="B6" s="60" t="s">
        <v>247</v>
      </c>
      <c r="C6" s="61">
        <v>0.71</v>
      </c>
      <c r="D6" s="62"/>
      <c r="E6" s="61">
        <v>0.77</v>
      </c>
      <c r="F6" s="62"/>
      <c r="G6" s="61">
        <v>0.8</v>
      </c>
      <c r="H6" s="58"/>
    </row>
    <row r="7" spans="1:18" x14ac:dyDescent="0.2">
      <c r="A7" s="58"/>
      <c r="B7" s="60" t="s">
        <v>190</v>
      </c>
      <c r="C7" s="61">
        <v>0.19</v>
      </c>
      <c r="D7" s="62"/>
      <c r="E7" s="61">
        <v>7.0000000000000007E-2</v>
      </c>
      <c r="F7" s="62"/>
      <c r="G7" s="61">
        <v>0.09</v>
      </c>
      <c r="H7" s="58"/>
    </row>
    <row r="8" spans="1:18" x14ac:dyDescent="0.2">
      <c r="A8" s="58"/>
      <c r="B8" s="60" t="s">
        <v>191</v>
      </c>
      <c r="C8" s="61">
        <v>7.0000000000000007E-2</v>
      </c>
      <c r="D8" s="62"/>
      <c r="E8" s="61">
        <v>0.05</v>
      </c>
      <c r="F8" s="62"/>
      <c r="G8" s="61">
        <v>0.11</v>
      </c>
      <c r="H8" s="58"/>
    </row>
    <row r="9" spans="1:18" x14ac:dyDescent="0.2">
      <c r="A9" s="58"/>
      <c r="B9" s="60" t="s">
        <v>6</v>
      </c>
      <c r="C9" s="61">
        <v>25.577539999999999</v>
      </c>
      <c r="D9" s="62"/>
      <c r="E9" s="61">
        <v>27.781780000000001</v>
      </c>
      <c r="F9" s="62"/>
      <c r="G9" s="61">
        <v>22.27638</v>
      </c>
      <c r="H9" s="58"/>
    </row>
    <row r="10" spans="1:18" x14ac:dyDescent="0.2">
      <c r="A10" s="58"/>
      <c r="B10" s="60" t="s">
        <v>8</v>
      </c>
      <c r="C10" s="61">
        <v>0.57073169999999995</v>
      </c>
      <c r="D10" s="62"/>
      <c r="E10" s="61">
        <v>0.7338983</v>
      </c>
      <c r="F10" s="62"/>
      <c r="G10" s="61">
        <v>0.57265449999999996</v>
      </c>
      <c r="H10" s="58"/>
      <c r="Q10" s="38"/>
      <c r="R10" s="38"/>
    </row>
    <row r="11" spans="1:18" x14ac:dyDescent="0.2">
      <c r="A11" s="58"/>
      <c r="B11" s="60" t="s">
        <v>9</v>
      </c>
      <c r="C11" s="61">
        <v>16.644919999999999</v>
      </c>
      <c r="D11" s="62"/>
      <c r="E11" s="61">
        <v>18.91123</v>
      </c>
      <c r="F11" s="62"/>
      <c r="G11" s="61">
        <v>15.646129999999999</v>
      </c>
      <c r="H11" s="58"/>
      <c r="Q11" s="38"/>
      <c r="R11" s="38"/>
    </row>
    <row r="12" spans="1:18" x14ac:dyDescent="0.2">
      <c r="A12" s="58"/>
      <c r="B12" s="60" t="s">
        <v>10</v>
      </c>
      <c r="C12" s="61">
        <v>0.68780490000000005</v>
      </c>
      <c r="D12" s="62"/>
      <c r="E12" s="61">
        <v>0.83333330000000005</v>
      </c>
      <c r="F12" s="62"/>
      <c r="G12" s="61">
        <v>0.78318080000000001</v>
      </c>
      <c r="H12" s="58"/>
      <c r="Q12" s="38"/>
      <c r="R12" s="38"/>
    </row>
    <row r="13" spans="1:18" x14ac:dyDescent="0.2">
      <c r="A13" s="58"/>
      <c r="B13" s="60" t="s">
        <v>11</v>
      </c>
      <c r="C13" s="61">
        <v>2.234146</v>
      </c>
      <c r="D13" s="62"/>
      <c r="E13" s="61">
        <v>3.724294</v>
      </c>
      <c r="F13" s="62"/>
      <c r="G13" s="61">
        <v>0.77517159999999996</v>
      </c>
      <c r="H13" s="58"/>
      <c r="Q13" s="38"/>
      <c r="R13" s="38"/>
    </row>
    <row r="14" spans="1:18" x14ac:dyDescent="0.2">
      <c r="A14" s="58"/>
      <c r="B14" s="60" t="s">
        <v>12</v>
      </c>
      <c r="C14" s="61">
        <v>3.7093600000000002</v>
      </c>
      <c r="D14" s="62"/>
      <c r="E14" s="61">
        <v>5.4827560000000002</v>
      </c>
      <c r="F14" s="62"/>
      <c r="G14" s="61">
        <v>2.4713959999999999</v>
      </c>
      <c r="H14" s="58"/>
      <c r="Q14" s="38"/>
      <c r="R14" s="38"/>
    </row>
    <row r="15" spans="1:18" x14ac:dyDescent="0.2">
      <c r="A15" s="58"/>
      <c r="B15" s="60" t="s">
        <v>13</v>
      </c>
      <c r="C15" s="61">
        <v>2.8536589999999999</v>
      </c>
      <c r="D15" s="62"/>
      <c r="E15" s="61">
        <v>4.7875709999999998</v>
      </c>
      <c r="F15" s="62"/>
      <c r="G15" s="61">
        <v>2.1378720000000002</v>
      </c>
      <c r="H15" s="58"/>
      <c r="Q15" s="38"/>
    </row>
    <row r="16" spans="1:18" x14ac:dyDescent="0.2">
      <c r="A16" s="58"/>
      <c r="B16" s="60" t="s">
        <v>14</v>
      </c>
      <c r="C16" s="61">
        <v>0.2097561</v>
      </c>
      <c r="D16" s="62"/>
      <c r="E16" s="61">
        <v>0.32881359999999998</v>
      </c>
      <c r="F16" s="62"/>
      <c r="G16" s="61">
        <v>0.14244850000000001</v>
      </c>
      <c r="H16" s="58"/>
      <c r="Q16" s="38"/>
      <c r="R16" s="38"/>
    </row>
    <row r="17" spans="1:18" x14ac:dyDescent="0.2">
      <c r="A17" s="58"/>
      <c r="B17" s="60" t="s">
        <v>15</v>
      </c>
      <c r="C17" s="61">
        <v>16.01463</v>
      </c>
      <c r="D17" s="62"/>
      <c r="E17" s="61">
        <v>18.256499999999999</v>
      </c>
      <c r="F17" s="62"/>
      <c r="G17" s="61">
        <v>16.51831</v>
      </c>
      <c r="H17" s="58"/>
      <c r="Q17" s="38"/>
      <c r="R17" s="38"/>
    </row>
    <row r="18" spans="1:18" x14ac:dyDescent="0.2">
      <c r="A18" s="58"/>
      <c r="B18" s="60" t="s">
        <v>16</v>
      </c>
      <c r="C18" s="61">
        <v>0.5804878</v>
      </c>
      <c r="D18" s="62"/>
      <c r="E18" s="61">
        <v>0.7745763</v>
      </c>
      <c r="F18" s="62"/>
      <c r="G18" s="61">
        <v>0.70709379999999999</v>
      </c>
      <c r="H18" s="58"/>
      <c r="Q18" s="38"/>
      <c r="R18" s="38"/>
    </row>
    <row r="19" spans="1:18" x14ac:dyDescent="0.2">
      <c r="A19" s="58"/>
      <c r="B19" s="60" t="s">
        <v>19</v>
      </c>
      <c r="C19" s="61">
        <v>0.96097560000000004</v>
      </c>
      <c r="D19" s="62"/>
      <c r="E19" s="61">
        <v>0.97909599999999997</v>
      </c>
      <c r="F19" s="62"/>
      <c r="G19" s="61">
        <v>0.96167049999999998</v>
      </c>
      <c r="H19" s="58"/>
      <c r="Q19" s="38"/>
      <c r="R19" s="38"/>
    </row>
    <row r="20" spans="1:18" x14ac:dyDescent="0.2">
      <c r="A20" s="58"/>
      <c r="B20" s="47" t="s">
        <v>18</v>
      </c>
      <c r="C20" s="61">
        <v>0.81463410000000003</v>
      </c>
      <c r="D20" s="62"/>
      <c r="E20" s="61">
        <v>0.80395479999999997</v>
      </c>
      <c r="F20" s="62"/>
      <c r="G20" s="61">
        <v>0.73455380000000003</v>
      </c>
      <c r="H20" s="58"/>
      <c r="Q20" s="38"/>
    </row>
    <row r="21" spans="1:18" x14ac:dyDescent="0.2">
      <c r="A21" s="58"/>
      <c r="B21" s="47" t="s">
        <v>17</v>
      </c>
      <c r="C21" s="61">
        <v>0.87317069999999997</v>
      </c>
      <c r="D21" s="62"/>
      <c r="E21" s="61">
        <v>0.96440680000000001</v>
      </c>
      <c r="F21" s="62"/>
      <c r="G21" s="61">
        <v>0.89244849999999998</v>
      </c>
      <c r="H21" s="63"/>
      <c r="Q21" s="38"/>
      <c r="R21" s="38"/>
    </row>
    <row r="22" spans="1:18" ht="16" customHeight="1" x14ac:dyDescent="0.2">
      <c r="A22" s="58"/>
      <c r="B22" s="60" t="s">
        <v>317</v>
      </c>
      <c r="C22" s="61">
        <v>0.88744590000000001</v>
      </c>
      <c r="D22" s="62"/>
      <c r="E22" s="61">
        <v>0.96721310000000005</v>
      </c>
      <c r="F22" s="62"/>
      <c r="G22" s="61">
        <v>0.95519129999999997</v>
      </c>
      <c r="H22" s="58"/>
      <c r="Q22" s="38"/>
      <c r="R22" s="38"/>
    </row>
    <row r="23" spans="1:18" ht="17" thickBot="1" x14ac:dyDescent="0.25">
      <c r="A23" s="58"/>
      <c r="B23" s="64" t="s">
        <v>5</v>
      </c>
      <c r="C23" s="65">
        <v>231</v>
      </c>
      <c r="D23" s="65"/>
      <c r="E23" s="66">
        <v>1830</v>
      </c>
      <c r="F23" s="66"/>
      <c r="G23" s="66">
        <v>1830</v>
      </c>
      <c r="H23" s="58"/>
      <c r="Q23" s="38"/>
      <c r="R23" s="38"/>
    </row>
    <row r="24" spans="1:18" ht="17" customHeight="1" thickTop="1" x14ac:dyDescent="0.2">
      <c r="A24" s="58"/>
      <c r="B24" s="164" t="s">
        <v>248</v>
      </c>
      <c r="C24" s="164"/>
      <c r="D24" s="164"/>
      <c r="E24" s="164"/>
      <c r="F24" s="164"/>
      <c r="G24" s="164"/>
      <c r="H24" s="58"/>
      <c r="Q24" s="38"/>
      <c r="R24" s="38"/>
    </row>
    <row r="25" spans="1:18" x14ac:dyDescent="0.2">
      <c r="A25" s="58"/>
      <c r="B25" s="165"/>
      <c r="C25" s="165"/>
      <c r="D25" s="165"/>
      <c r="E25" s="165"/>
      <c r="F25" s="165"/>
      <c r="G25" s="165"/>
      <c r="H25" s="58"/>
      <c r="Q25" s="38"/>
    </row>
    <row r="26" spans="1:18" x14ac:dyDescent="0.2">
      <c r="A26" s="58"/>
      <c r="B26" s="165"/>
      <c r="C26" s="165"/>
      <c r="D26" s="165"/>
      <c r="E26" s="165"/>
      <c r="F26" s="165"/>
      <c r="G26" s="165"/>
      <c r="H26" s="58"/>
    </row>
    <row r="27" spans="1:18" x14ac:dyDescent="0.2">
      <c r="A27" s="58"/>
      <c r="B27" s="67"/>
      <c r="C27" s="67"/>
      <c r="D27" s="67"/>
      <c r="E27" s="67"/>
      <c r="F27" s="67"/>
      <c r="G27" s="67"/>
      <c r="H27" s="58"/>
    </row>
    <row r="28" spans="1:18" x14ac:dyDescent="0.2">
      <c r="B28" s="37"/>
      <c r="C28" s="37"/>
      <c r="D28" s="37"/>
      <c r="E28" s="37"/>
      <c r="F28" s="37"/>
      <c r="G28" s="37"/>
    </row>
  </sheetData>
  <mergeCells count="2">
    <mergeCell ref="B2:G2"/>
    <mergeCell ref="B24:G26"/>
  </mergeCells>
  <pageMargins left="0.75" right="0.75" top="1" bottom="1" header="0.5" footer="0.5"/>
  <pageSetup orientation="landscape"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51"/>
  <sheetViews>
    <sheetView topLeftCell="A35" zoomScale="124" zoomScaleNormal="124" workbookViewId="0">
      <selection activeCell="I52" sqref="I52"/>
    </sheetView>
  </sheetViews>
  <sheetFormatPr baseColWidth="10" defaultColWidth="11.1640625" defaultRowHeight="14" x14ac:dyDescent="0.15"/>
  <cols>
    <col min="1" max="1" width="19.5" style="40" customWidth="1"/>
    <col min="2" max="2" width="1.1640625" style="40" customWidth="1"/>
    <col min="3" max="3" width="6.5" style="40" customWidth="1"/>
    <col min="4" max="4" width="1.1640625" style="40" customWidth="1"/>
    <col min="5" max="5" width="6.5" style="40" customWidth="1"/>
    <col min="6" max="6" width="1.1640625" style="40" customWidth="1"/>
    <col min="7" max="7" width="6.5" style="40" customWidth="1"/>
    <col min="8" max="8" width="1.1640625" style="40" customWidth="1"/>
    <col min="9" max="9" width="6.5" style="40" customWidth="1"/>
    <col min="10" max="10" width="1.1640625" style="40" customWidth="1"/>
    <col min="11" max="11" width="6.5" style="40" customWidth="1"/>
    <col min="12" max="12" width="1.1640625" style="40" customWidth="1"/>
    <col min="13" max="13" width="6.5" style="40" customWidth="1"/>
    <col min="14" max="14" width="1.1640625" style="40" customWidth="1"/>
    <col min="15" max="15" width="6.5" style="40" customWidth="1"/>
    <col min="16" max="16" width="1.1640625" style="40" customWidth="1"/>
    <col min="17" max="17" width="6.5" style="40" customWidth="1"/>
    <col min="18" max="18" width="1.83203125" style="40" customWidth="1"/>
    <col min="19" max="16384" width="11.1640625" style="40"/>
  </cols>
  <sheetData>
    <row r="1" spans="1:18" ht="17" customHeight="1" thickBot="1" x14ac:dyDescent="0.2">
      <c r="A1" s="166" t="s">
        <v>232</v>
      </c>
      <c r="B1" s="166"/>
      <c r="C1" s="166"/>
      <c r="D1" s="166"/>
      <c r="E1" s="166"/>
      <c r="F1" s="166"/>
      <c r="G1" s="166"/>
      <c r="H1" s="166"/>
      <c r="I1" s="166"/>
      <c r="J1" s="166"/>
      <c r="K1" s="166"/>
      <c r="L1" s="166"/>
      <c r="M1" s="166"/>
      <c r="N1" s="166"/>
      <c r="O1" s="166"/>
      <c r="P1" s="166"/>
      <c r="Q1" s="166"/>
      <c r="R1" s="39"/>
    </row>
    <row r="2" spans="1:18" ht="27" customHeight="1" thickTop="1" x14ac:dyDescent="0.15">
      <c r="A2" s="68"/>
      <c r="B2" s="68"/>
      <c r="C2" s="171" t="s">
        <v>172</v>
      </c>
      <c r="D2" s="171"/>
      <c r="E2" s="171"/>
      <c r="F2" s="69"/>
      <c r="G2" s="171" t="s">
        <v>220</v>
      </c>
      <c r="H2" s="171"/>
      <c r="I2" s="171"/>
      <c r="J2" s="69"/>
      <c r="K2" s="171" t="s">
        <v>221</v>
      </c>
      <c r="L2" s="171"/>
      <c r="M2" s="171"/>
      <c r="N2" s="69"/>
      <c r="O2" s="171" t="s">
        <v>222</v>
      </c>
      <c r="P2" s="171"/>
      <c r="Q2" s="171"/>
      <c r="R2" s="41"/>
    </row>
    <row r="3" spans="1:18" x14ac:dyDescent="0.15">
      <c r="A3" s="70" t="s">
        <v>0</v>
      </c>
      <c r="B3" s="71"/>
      <c r="C3" s="56" t="s">
        <v>1</v>
      </c>
      <c r="D3" s="72"/>
      <c r="E3" s="56" t="s">
        <v>2</v>
      </c>
      <c r="F3" s="71"/>
      <c r="G3" s="56" t="s">
        <v>1</v>
      </c>
      <c r="H3" s="72"/>
      <c r="I3" s="56" t="s">
        <v>2</v>
      </c>
      <c r="J3" s="71"/>
      <c r="K3" s="56" t="s">
        <v>1</v>
      </c>
      <c r="L3" s="72"/>
      <c r="M3" s="56" t="s">
        <v>2</v>
      </c>
      <c r="N3" s="71"/>
      <c r="O3" s="56" t="s">
        <v>1</v>
      </c>
      <c r="P3" s="72"/>
      <c r="Q3" s="56" t="s">
        <v>2</v>
      </c>
      <c r="R3" s="3"/>
    </row>
    <row r="4" spans="1:18" x14ac:dyDescent="0.15">
      <c r="A4" s="73" t="s">
        <v>212</v>
      </c>
      <c r="B4" s="71"/>
      <c r="C4" s="71"/>
      <c r="D4" s="71"/>
      <c r="E4" s="71"/>
      <c r="F4" s="71"/>
      <c r="G4" s="72"/>
      <c r="H4" s="72"/>
      <c r="I4" s="72"/>
      <c r="J4" s="71"/>
      <c r="K4" s="72"/>
      <c r="L4" s="72"/>
      <c r="M4" s="72"/>
      <c r="N4" s="71"/>
      <c r="O4" s="72"/>
      <c r="P4" s="72"/>
      <c r="Q4" s="72"/>
      <c r="R4" s="3"/>
    </row>
    <row r="5" spans="1:18" x14ac:dyDescent="0.15">
      <c r="A5" s="74" t="s">
        <v>311</v>
      </c>
      <c r="B5" s="75"/>
      <c r="C5" s="76">
        <v>-0.15995719999999999</v>
      </c>
      <c r="D5" s="77"/>
      <c r="E5" s="76">
        <v>0</v>
      </c>
      <c r="F5" s="77"/>
      <c r="G5" s="76">
        <v>-1.032278</v>
      </c>
      <c r="H5" s="78"/>
      <c r="I5" s="76">
        <v>0</v>
      </c>
      <c r="J5" s="77"/>
      <c r="K5" s="76">
        <v>-0.1220654</v>
      </c>
      <c r="L5" s="78"/>
      <c r="M5" s="76">
        <v>0.01</v>
      </c>
      <c r="N5" s="77"/>
      <c r="O5" s="76">
        <v>-0.74224650000000003</v>
      </c>
      <c r="P5" s="78"/>
      <c r="Q5" s="76">
        <v>0</v>
      </c>
      <c r="R5" s="42"/>
    </row>
    <row r="6" spans="1:18" x14ac:dyDescent="0.15">
      <c r="A6" s="75" t="s">
        <v>247</v>
      </c>
      <c r="B6" s="75"/>
      <c r="C6" s="76">
        <v>0.2334147</v>
      </c>
      <c r="D6" s="77"/>
      <c r="E6" s="76">
        <v>2.1000000000000001E-2</v>
      </c>
      <c r="F6" s="77"/>
      <c r="G6" s="76">
        <v>0.23469960000000001</v>
      </c>
      <c r="H6" s="78"/>
      <c r="I6" s="76">
        <v>0.04</v>
      </c>
      <c r="J6" s="77"/>
      <c r="K6" s="76">
        <v>-2.99519E-2</v>
      </c>
      <c r="L6" s="78"/>
      <c r="M6" s="76">
        <v>0.85199999999999998</v>
      </c>
      <c r="N6" s="77"/>
      <c r="O6" s="76">
        <v>0.64088710000000004</v>
      </c>
      <c r="P6" s="78"/>
      <c r="Q6" s="76">
        <v>0.107</v>
      </c>
      <c r="R6" s="42"/>
    </row>
    <row r="7" spans="1:18" x14ac:dyDescent="0.15">
      <c r="A7" s="57" t="s">
        <v>190</v>
      </c>
      <c r="B7" s="75"/>
      <c r="C7" s="76">
        <v>-0.74355979999999999</v>
      </c>
      <c r="D7" s="77"/>
      <c r="E7" s="76">
        <v>0</v>
      </c>
      <c r="F7" s="77"/>
      <c r="G7" s="76">
        <v>-0.95681260000000001</v>
      </c>
      <c r="H7" s="78"/>
      <c r="I7" s="76">
        <v>1E-3</v>
      </c>
      <c r="J7" s="77"/>
      <c r="K7" s="76">
        <v>-0.69911639999999997</v>
      </c>
      <c r="L7" s="78"/>
      <c r="M7" s="76">
        <v>2E-3</v>
      </c>
      <c r="N7" s="77"/>
      <c r="O7" s="76">
        <v>-1.2278579999999999</v>
      </c>
      <c r="P7" s="78"/>
      <c r="Q7" s="76">
        <v>0.153</v>
      </c>
      <c r="R7" s="42"/>
    </row>
    <row r="8" spans="1:18" x14ac:dyDescent="0.15">
      <c r="A8" s="75" t="s">
        <v>191</v>
      </c>
      <c r="B8" s="75"/>
      <c r="C8" s="76">
        <v>0.58080359999999998</v>
      </c>
      <c r="D8" s="77"/>
      <c r="E8" s="76">
        <v>0</v>
      </c>
      <c r="F8" s="77"/>
      <c r="G8" s="76">
        <v>0.56745060000000003</v>
      </c>
      <c r="H8" s="78"/>
      <c r="I8" s="76">
        <v>2E-3</v>
      </c>
      <c r="J8" s="77"/>
      <c r="K8" s="76">
        <v>0.7029145</v>
      </c>
      <c r="L8" s="78"/>
      <c r="M8" s="76">
        <v>3.0000000000000001E-3</v>
      </c>
      <c r="N8" s="77"/>
      <c r="O8" s="76">
        <v>0.61604049999999999</v>
      </c>
      <c r="P8" s="78"/>
      <c r="Q8" s="76">
        <v>2.4E-2</v>
      </c>
      <c r="R8" s="42"/>
    </row>
    <row r="9" spans="1:18" x14ac:dyDescent="0.15">
      <c r="A9" s="57" t="s">
        <v>6</v>
      </c>
      <c r="B9" s="75"/>
      <c r="C9" s="76">
        <v>8.9984000000000001E-3</v>
      </c>
      <c r="D9" s="77"/>
      <c r="E9" s="76">
        <v>0</v>
      </c>
      <c r="F9" s="77"/>
      <c r="G9" s="76">
        <v>1.00398E-2</v>
      </c>
      <c r="H9" s="78"/>
      <c r="I9" s="76">
        <v>0</v>
      </c>
      <c r="J9" s="77"/>
      <c r="K9" s="76">
        <v>1.11644E-2</v>
      </c>
      <c r="L9" s="78"/>
      <c r="M9" s="76">
        <v>0</v>
      </c>
      <c r="N9" s="77"/>
      <c r="O9" s="76">
        <v>1.1420400000000001E-2</v>
      </c>
      <c r="P9" s="78"/>
      <c r="Q9" s="76">
        <v>0</v>
      </c>
      <c r="R9" s="42"/>
    </row>
    <row r="10" spans="1:18" x14ac:dyDescent="0.15">
      <c r="A10" s="57" t="s">
        <v>8</v>
      </c>
      <c r="B10" s="75"/>
      <c r="C10" s="76">
        <v>0.36011900000000002</v>
      </c>
      <c r="D10" s="77"/>
      <c r="E10" s="76">
        <v>1E-3</v>
      </c>
      <c r="F10" s="77"/>
      <c r="G10" s="76">
        <v>0.45606960000000002</v>
      </c>
      <c r="H10" s="78"/>
      <c r="I10" s="76">
        <v>0</v>
      </c>
      <c r="J10" s="77"/>
      <c r="K10" s="76">
        <v>0.53271809999999997</v>
      </c>
      <c r="L10" s="78"/>
      <c r="M10" s="76">
        <v>3.0000000000000001E-3</v>
      </c>
      <c r="N10" s="77"/>
      <c r="O10" s="76">
        <v>0.71767340000000002</v>
      </c>
      <c r="P10" s="78"/>
      <c r="Q10" s="76">
        <v>0</v>
      </c>
      <c r="R10" s="42"/>
    </row>
    <row r="11" spans="1:18" x14ac:dyDescent="0.15">
      <c r="A11" s="57" t="s">
        <v>9</v>
      </c>
      <c r="B11" s="75"/>
      <c r="C11" s="76">
        <v>2.4193000000000001E-3</v>
      </c>
      <c r="D11" s="77"/>
      <c r="E11" s="76">
        <v>0.70199999999999996</v>
      </c>
      <c r="F11" s="77"/>
      <c r="G11" s="76">
        <v>-9.9219999999999994E-4</v>
      </c>
      <c r="H11" s="78"/>
      <c r="I11" s="76">
        <v>0.872</v>
      </c>
      <c r="J11" s="77"/>
      <c r="K11" s="76">
        <v>-8.8675999999999998E-3</v>
      </c>
      <c r="L11" s="78"/>
      <c r="M11" s="76">
        <v>0.38800000000000001</v>
      </c>
      <c r="N11" s="77"/>
      <c r="O11" s="76">
        <v>-9.2017999999999996E-3</v>
      </c>
      <c r="P11" s="78"/>
      <c r="Q11" s="76">
        <v>0.39800000000000002</v>
      </c>
      <c r="R11" s="42"/>
    </row>
    <row r="12" spans="1:18" x14ac:dyDescent="0.15">
      <c r="A12" s="57" t="s">
        <v>11</v>
      </c>
      <c r="B12" s="75"/>
      <c r="C12" s="76">
        <v>1.1384699999999999E-2</v>
      </c>
      <c r="D12" s="77"/>
      <c r="E12" s="76">
        <v>1.4999999999999999E-2</v>
      </c>
      <c r="F12" s="77"/>
      <c r="G12" s="76">
        <v>3.3229700000000001E-2</v>
      </c>
      <c r="H12" s="78"/>
      <c r="I12" s="76">
        <v>0</v>
      </c>
      <c r="J12" s="77"/>
      <c r="K12" s="76">
        <v>5.5132999999999996E-3</v>
      </c>
      <c r="L12" s="78"/>
      <c r="M12" s="76">
        <v>0.39500000000000002</v>
      </c>
      <c r="N12" s="77"/>
      <c r="O12" s="76">
        <v>1.0422000000000001E-2</v>
      </c>
      <c r="P12" s="78"/>
      <c r="Q12" s="76">
        <v>0.45500000000000002</v>
      </c>
      <c r="R12" s="42"/>
    </row>
    <row r="13" spans="1:18" x14ac:dyDescent="0.15">
      <c r="A13" s="57" t="s">
        <v>12</v>
      </c>
      <c r="B13" s="75"/>
      <c r="C13" s="76">
        <v>-2.8736999999999999E-3</v>
      </c>
      <c r="D13" s="77"/>
      <c r="E13" s="76">
        <v>0.52200000000000002</v>
      </c>
      <c r="F13" s="77"/>
      <c r="G13" s="76">
        <v>1.392E-4</v>
      </c>
      <c r="H13" s="78"/>
      <c r="I13" s="76">
        <v>0.98399999999999999</v>
      </c>
      <c r="J13" s="77"/>
      <c r="K13" s="76">
        <v>8.719E-4</v>
      </c>
      <c r="L13" s="78"/>
      <c r="M13" s="76">
        <v>0.91400000000000003</v>
      </c>
      <c r="N13" s="77"/>
      <c r="O13" s="76">
        <v>-4.2078000000000003E-3</v>
      </c>
      <c r="P13" s="78"/>
      <c r="Q13" s="76">
        <v>0.69199999999999995</v>
      </c>
      <c r="R13" s="42"/>
    </row>
    <row r="14" spans="1:18" x14ac:dyDescent="0.15">
      <c r="A14" s="57" t="s">
        <v>13</v>
      </c>
      <c r="B14" s="75"/>
      <c r="C14" s="76">
        <v>4.0819000000000001E-2</v>
      </c>
      <c r="D14" s="77"/>
      <c r="E14" s="76">
        <v>0</v>
      </c>
      <c r="F14" s="77"/>
      <c r="G14" s="76">
        <v>1.9273999999999999E-2</v>
      </c>
      <c r="H14" s="78"/>
      <c r="I14" s="76">
        <v>0.10100000000000001</v>
      </c>
      <c r="J14" s="77"/>
      <c r="K14" s="76">
        <v>4.3208099999999999E-2</v>
      </c>
      <c r="L14" s="78"/>
      <c r="M14" s="76">
        <v>1E-3</v>
      </c>
      <c r="N14" s="77"/>
      <c r="O14" s="76">
        <v>3.5287199999999998E-2</v>
      </c>
      <c r="P14" s="78"/>
      <c r="Q14" s="76">
        <v>3.3000000000000002E-2</v>
      </c>
      <c r="R14" s="42"/>
    </row>
    <row r="15" spans="1:18" x14ac:dyDescent="0.15">
      <c r="A15" s="57" t="s">
        <v>14</v>
      </c>
      <c r="B15" s="75"/>
      <c r="C15" s="76">
        <v>0.27200370000000001</v>
      </c>
      <c r="D15" s="77"/>
      <c r="E15" s="76">
        <v>0</v>
      </c>
      <c r="F15" s="77"/>
      <c r="G15" s="76">
        <v>0.65359429999999996</v>
      </c>
      <c r="H15" s="78"/>
      <c r="I15" s="76">
        <v>0</v>
      </c>
      <c r="J15" s="77"/>
      <c r="K15" s="76">
        <v>0.42381990000000003</v>
      </c>
      <c r="L15" s="78"/>
      <c r="M15" s="76">
        <v>0</v>
      </c>
      <c r="N15" s="77"/>
      <c r="O15" s="76">
        <v>0.73755680000000001</v>
      </c>
      <c r="P15" s="78"/>
      <c r="Q15" s="76">
        <v>0</v>
      </c>
      <c r="R15" s="42"/>
    </row>
    <row r="16" spans="1:18" x14ac:dyDescent="0.15">
      <c r="A16" s="57" t="s">
        <v>15</v>
      </c>
      <c r="B16" s="75"/>
      <c r="C16" s="76">
        <v>6.6602400000000006E-2</v>
      </c>
      <c r="D16" s="77"/>
      <c r="E16" s="76">
        <v>0</v>
      </c>
      <c r="F16" s="77"/>
      <c r="G16" s="76">
        <v>7.50112E-2</v>
      </c>
      <c r="H16" s="78"/>
      <c r="I16" s="76">
        <v>0</v>
      </c>
      <c r="J16" s="77"/>
      <c r="K16" s="76">
        <v>7.5474799999999995E-2</v>
      </c>
      <c r="L16" s="78"/>
      <c r="M16" s="76">
        <v>1E-3</v>
      </c>
      <c r="N16" s="77"/>
      <c r="O16" s="76">
        <v>7.9641100000000006E-2</v>
      </c>
      <c r="P16" s="78"/>
      <c r="Q16" s="76">
        <v>1E-3</v>
      </c>
      <c r="R16" s="42"/>
    </row>
    <row r="17" spans="1:18" x14ac:dyDescent="0.15">
      <c r="A17" s="57" t="s">
        <v>10</v>
      </c>
      <c r="B17" s="75"/>
      <c r="C17" s="76">
        <v>0.1692478</v>
      </c>
      <c r="D17" s="77"/>
      <c r="E17" s="76">
        <v>2.5999999999999999E-2</v>
      </c>
      <c r="F17" s="77"/>
      <c r="G17" s="76">
        <v>0.47661819999999999</v>
      </c>
      <c r="H17" s="78"/>
      <c r="I17" s="76">
        <v>0</v>
      </c>
      <c r="J17" s="77"/>
      <c r="K17" s="76">
        <v>0.1720573</v>
      </c>
      <c r="L17" s="78"/>
      <c r="M17" s="76">
        <v>0.14199999999999999</v>
      </c>
      <c r="N17" s="77"/>
      <c r="O17" s="76">
        <v>0.5537668</v>
      </c>
      <c r="P17" s="78"/>
      <c r="Q17" s="76">
        <v>1E-3</v>
      </c>
      <c r="R17" s="42"/>
    </row>
    <row r="18" spans="1:18" x14ac:dyDescent="0.15">
      <c r="A18" s="57" t="s">
        <v>16</v>
      </c>
      <c r="B18" s="75"/>
      <c r="C18" s="76">
        <v>0.35668729999999998</v>
      </c>
      <c r="D18" s="77"/>
      <c r="E18" s="76">
        <v>0</v>
      </c>
      <c r="F18" s="77"/>
      <c r="G18" s="76">
        <v>0.26181589999999999</v>
      </c>
      <c r="H18" s="78"/>
      <c r="I18" s="76">
        <v>0</v>
      </c>
      <c r="J18" s="77"/>
      <c r="K18" s="76">
        <v>0.10869280000000001</v>
      </c>
      <c r="L18" s="78"/>
      <c r="M18" s="76">
        <v>0.36299999999999999</v>
      </c>
      <c r="N18" s="77"/>
      <c r="O18" s="76">
        <v>9.9661600000000003E-2</v>
      </c>
      <c r="P18" s="78"/>
      <c r="Q18" s="76">
        <v>0.46200000000000002</v>
      </c>
      <c r="R18" s="42"/>
    </row>
    <row r="19" spans="1:18" x14ac:dyDescent="0.15">
      <c r="A19" s="57" t="s">
        <v>19</v>
      </c>
      <c r="B19" s="75"/>
      <c r="C19" s="76">
        <v>0.89295709999999995</v>
      </c>
      <c r="D19" s="77"/>
      <c r="E19" s="76">
        <v>0</v>
      </c>
      <c r="F19" s="77"/>
      <c r="G19" s="76">
        <v>1.076803</v>
      </c>
      <c r="H19" s="78"/>
      <c r="I19" s="76">
        <v>0</v>
      </c>
      <c r="J19" s="77"/>
      <c r="K19" s="76">
        <v>0.4088524</v>
      </c>
      <c r="L19" s="78"/>
      <c r="M19" s="76">
        <v>0.153</v>
      </c>
      <c r="N19" s="77"/>
      <c r="O19" s="76">
        <v>0.98089649999999995</v>
      </c>
      <c r="P19" s="78"/>
      <c r="Q19" s="76">
        <v>8.5000000000000006E-2</v>
      </c>
      <c r="R19" s="42"/>
    </row>
    <row r="20" spans="1:18" x14ac:dyDescent="0.15">
      <c r="A20" s="75" t="s">
        <v>18</v>
      </c>
      <c r="B20" s="75"/>
      <c r="C20" s="76">
        <v>0.51360499999999998</v>
      </c>
      <c r="D20" s="77"/>
      <c r="E20" s="76">
        <v>0</v>
      </c>
      <c r="F20" s="77"/>
      <c r="G20" s="76">
        <v>0.64893690000000004</v>
      </c>
      <c r="H20" s="78"/>
      <c r="I20" s="76">
        <v>0</v>
      </c>
      <c r="J20" s="77"/>
      <c r="K20" s="76">
        <v>0.42235810000000001</v>
      </c>
      <c r="L20" s="78"/>
      <c r="M20" s="76">
        <v>2E-3</v>
      </c>
      <c r="N20" s="77"/>
      <c r="O20" s="76">
        <v>0.61456140000000004</v>
      </c>
      <c r="P20" s="78"/>
      <c r="Q20" s="76">
        <v>0</v>
      </c>
      <c r="R20" s="42"/>
    </row>
    <row r="21" spans="1:18" x14ac:dyDescent="0.15">
      <c r="A21" s="75" t="s">
        <v>17</v>
      </c>
      <c r="B21" s="75"/>
      <c r="C21" s="76">
        <v>0.81555920000000004</v>
      </c>
      <c r="D21" s="77"/>
      <c r="E21" s="76">
        <v>0</v>
      </c>
      <c r="F21" s="77"/>
      <c r="G21" s="76">
        <v>1.0197560000000001</v>
      </c>
      <c r="H21" s="78"/>
      <c r="I21" s="76">
        <v>0</v>
      </c>
      <c r="J21" s="77"/>
      <c r="K21" s="76">
        <v>0.27364490000000002</v>
      </c>
      <c r="L21" s="78"/>
      <c r="M21" s="76">
        <v>0.33900000000000002</v>
      </c>
      <c r="N21" s="77"/>
      <c r="O21" s="76">
        <v>0.80680200000000002</v>
      </c>
      <c r="P21" s="78"/>
      <c r="Q21" s="76">
        <v>0.11</v>
      </c>
      <c r="R21" s="42"/>
    </row>
    <row r="22" spans="1:18" x14ac:dyDescent="0.15">
      <c r="A22" s="75" t="s">
        <v>317</v>
      </c>
      <c r="B22" s="75"/>
      <c r="C22" s="79">
        <v>-3.523218</v>
      </c>
      <c r="D22" s="79"/>
      <c r="E22" s="79">
        <v>0</v>
      </c>
      <c r="F22" s="79"/>
      <c r="G22" s="79">
        <v>-4.5972850000000003</v>
      </c>
      <c r="H22" s="80"/>
      <c r="I22" s="79">
        <v>0</v>
      </c>
      <c r="J22" s="79"/>
      <c r="K22" s="79">
        <v>-2.3321399999999999</v>
      </c>
      <c r="L22" s="80"/>
      <c r="M22" s="79">
        <v>1E-3</v>
      </c>
      <c r="N22" s="79"/>
      <c r="O22" s="76">
        <v>-1.7909390000000001</v>
      </c>
      <c r="P22" s="78"/>
      <c r="Q22" s="76">
        <v>0.13600000000000001</v>
      </c>
      <c r="R22" s="42"/>
    </row>
    <row r="23" spans="1:18" x14ac:dyDescent="0.15">
      <c r="A23" s="81" t="s">
        <v>309</v>
      </c>
      <c r="B23" s="82"/>
      <c r="C23" s="77"/>
      <c r="D23" s="77"/>
      <c r="E23" s="77"/>
      <c r="F23" s="77"/>
      <c r="G23" s="78"/>
      <c r="H23" s="78"/>
      <c r="I23" s="78"/>
      <c r="J23" s="77"/>
      <c r="K23" s="78"/>
      <c r="L23" s="78"/>
      <c r="M23" s="78"/>
      <c r="N23" s="77"/>
      <c r="O23" s="83"/>
      <c r="P23" s="83"/>
      <c r="Q23" s="83"/>
      <c r="R23" s="42"/>
    </row>
    <row r="24" spans="1:18" x14ac:dyDescent="0.15">
      <c r="A24" s="74" t="s">
        <v>311</v>
      </c>
      <c r="B24" s="74"/>
      <c r="C24" s="77"/>
      <c r="D24" s="77"/>
      <c r="E24" s="77"/>
      <c r="F24" s="77"/>
      <c r="G24" s="76">
        <v>0.55714300000000005</v>
      </c>
      <c r="H24" s="78"/>
      <c r="I24" s="76">
        <v>0</v>
      </c>
      <c r="J24" s="77"/>
      <c r="K24" s="77"/>
      <c r="L24" s="78"/>
      <c r="M24" s="77"/>
      <c r="N24" s="77"/>
      <c r="O24" s="76">
        <v>0.37796629999999998</v>
      </c>
      <c r="P24" s="78"/>
      <c r="Q24" s="76">
        <v>0</v>
      </c>
      <c r="R24" s="42"/>
    </row>
    <row r="25" spans="1:18" x14ac:dyDescent="0.15">
      <c r="A25" s="75" t="s">
        <v>247</v>
      </c>
      <c r="B25" s="75"/>
      <c r="C25" s="77"/>
      <c r="D25" s="77"/>
      <c r="E25" s="77"/>
      <c r="F25" s="77"/>
      <c r="G25" s="76">
        <v>0.14240620000000001</v>
      </c>
      <c r="H25" s="78"/>
      <c r="I25" s="76">
        <v>0.65900000000000003</v>
      </c>
      <c r="J25" s="77"/>
      <c r="K25" s="77"/>
      <c r="L25" s="78"/>
      <c r="M25" s="77"/>
      <c r="N25" s="77"/>
      <c r="O25" s="76">
        <v>2.1641689999999998</v>
      </c>
      <c r="P25" s="78"/>
      <c r="Q25" s="76">
        <v>5.0000000000000001E-3</v>
      </c>
      <c r="R25" s="42"/>
    </row>
    <row r="26" spans="1:18" x14ac:dyDescent="0.15">
      <c r="A26" s="57" t="s">
        <v>190</v>
      </c>
      <c r="B26" s="75"/>
      <c r="C26" s="77"/>
      <c r="D26" s="77"/>
      <c r="E26" s="77"/>
      <c r="F26" s="77"/>
      <c r="G26" s="76">
        <v>1.149249</v>
      </c>
      <c r="H26" s="78"/>
      <c r="I26" s="76">
        <v>0</v>
      </c>
      <c r="J26" s="77"/>
      <c r="K26" s="77"/>
      <c r="L26" s="78"/>
      <c r="M26" s="77"/>
      <c r="N26" s="77"/>
      <c r="O26" s="76">
        <v>1.777514</v>
      </c>
      <c r="P26" s="78"/>
      <c r="Q26" s="76">
        <v>9.8000000000000004E-2</v>
      </c>
      <c r="R26" s="42"/>
    </row>
    <row r="27" spans="1:18" x14ac:dyDescent="0.15">
      <c r="A27" s="75" t="s">
        <v>191</v>
      </c>
      <c r="B27" s="75"/>
      <c r="C27" s="77"/>
      <c r="D27" s="77"/>
      <c r="E27" s="77"/>
      <c r="F27" s="77"/>
      <c r="G27" s="76">
        <v>0.28242879999999998</v>
      </c>
      <c r="H27" s="78"/>
      <c r="I27" s="76">
        <v>0.375</v>
      </c>
      <c r="J27" s="77"/>
      <c r="K27" s="77"/>
      <c r="L27" s="78"/>
      <c r="M27" s="77"/>
      <c r="N27" s="77"/>
      <c r="O27" s="76">
        <v>2.7153500000000001E-2</v>
      </c>
      <c r="P27" s="78"/>
      <c r="Q27" s="76">
        <v>0.93799999999999994</v>
      </c>
      <c r="R27" s="42"/>
    </row>
    <row r="28" spans="1:18" x14ac:dyDescent="0.15">
      <c r="A28" s="57" t="s">
        <v>6</v>
      </c>
      <c r="B28" s="75"/>
      <c r="C28" s="77"/>
      <c r="D28" s="77"/>
      <c r="E28" s="77"/>
      <c r="F28" s="77"/>
      <c r="G28" s="76">
        <v>1.8858E-3</v>
      </c>
      <c r="H28" s="78"/>
      <c r="I28" s="76">
        <v>0.156</v>
      </c>
      <c r="J28" s="77"/>
      <c r="K28" s="77"/>
      <c r="L28" s="78"/>
      <c r="M28" s="77"/>
      <c r="N28" s="77"/>
      <c r="O28" s="76">
        <v>3.5506999999999999E-3</v>
      </c>
      <c r="P28" s="78"/>
      <c r="Q28" s="76">
        <v>0.67600000000000005</v>
      </c>
      <c r="R28" s="42"/>
    </row>
    <row r="29" spans="1:18" x14ac:dyDescent="0.15">
      <c r="A29" s="57" t="s">
        <v>8</v>
      </c>
      <c r="B29" s="75"/>
      <c r="C29" s="77"/>
      <c r="D29" s="77"/>
      <c r="E29" s="77"/>
      <c r="F29" s="77"/>
      <c r="G29" s="76">
        <v>6.0321000000000003E-3</v>
      </c>
      <c r="H29" s="78"/>
      <c r="I29" s="76">
        <v>0.96399999999999997</v>
      </c>
      <c r="J29" s="77"/>
      <c r="K29" s="77"/>
      <c r="L29" s="78"/>
      <c r="M29" s="77"/>
      <c r="N29" s="77"/>
      <c r="O29" s="76">
        <v>2.4471E-2</v>
      </c>
      <c r="P29" s="78"/>
      <c r="Q29" s="76">
        <v>0.95499999999999996</v>
      </c>
      <c r="R29" s="42"/>
    </row>
    <row r="30" spans="1:18" x14ac:dyDescent="0.15">
      <c r="A30" s="57" t="s">
        <v>9</v>
      </c>
      <c r="B30" s="75"/>
      <c r="C30" s="77"/>
      <c r="D30" s="77"/>
      <c r="E30" s="77"/>
      <c r="F30" s="77"/>
      <c r="G30" s="76">
        <v>9.6859000000000008E-3</v>
      </c>
      <c r="H30" s="78"/>
      <c r="I30" s="76">
        <v>0.247</v>
      </c>
      <c r="J30" s="77"/>
      <c r="K30" s="77"/>
      <c r="L30" s="78"/>
      <c r="M30" s="77"/>
      <c r="N30" s="77"/>
      <c r="O30" s="76">
        <v>2.1676299999999999E-2</v>
      </c>
      <c r="P30" s="78"/>
      <c r="Q30" s="76">
        <v>0.51600000000000001</v>
      </c>
      <c r="R30" s="42"/>
    </row>
    <row r="31" spans="1:18" x14ac:dyDescent="0.15">
      <c r="A31" s="57" t="s">
        <v>11</v>
      </c>
      <c r="B31" s="75"/>
      <c r="C31" s="77"/>
      <c r="D31" s="77"/>
      <c r="E31" s="77"/>
      <c r="F31" s="77"/>
      <c r="G31" s="76">
        <v>5.6747000000000004E-3</v>
      </c>
      <c r="H31" s="78"/>
      <c r="I31" s="76">
        <v>0.76200000000000001</v>
      </c>
      <c r="J31" s="77"/>
      <c r="K31" s="77"/>
      <c r="L31" s="78"/>
      <c r="M31" s="77"/>
      <c r="N31" s="77"/>
      <c r="O31" s="76">
        <v>3.3193100000000003E-2</v>
      </c>
      <c r="P31" s="78"/>
      <c r="Q31" s="76">
        <v>8.9999999999999993E-3</v>
      </c>
      <c r="R31" s="42"/>
    </row>
    <row r="32" spans="1:18" x14ac:dyDescent="0.15">
      <c r="A32" s="57" t="s">
        <v>12</v>
      </c>
      <c r="B32" s="75"/>
      <c r="C32" s="77"/>
      <c r="D32" s="77"/>
      <c r="E32" s="77"/>
      <c r="F32" s="77"/>
      <c r="G32" s="76">
        <v>1.4094300000000001E-2</v>
      </c>
      <c r="H32" s="78"/>
      <c r="I32" s="76">
        <v>0.14199999999999999</v>
      </c>
      <c r="J32" s="77"/>
      <c r="K32" s="77"/>
      <c r="L32" s="78"/>
      <c r="M32" s="77"/>
      <c r="N32" s="77"/>
      <c r="O32" s="76">
        <v>2.7740500000000001E-2</v>
      </c>
      <c r="P32" s="78"/>
      <c r="Q32" s="76">
        <v>2.3E-2</v>
      </c>
      <c r="R32" s="42"/>
    </row>
    <row r="33" spans="1:18" x14ac:dyDescent="0.15">
      <c r="A33" s="57" t="s">
        <v>13</v>
      </c>
      <c r="B33" s="75"/>
      <c r="C33" s="77"/>
      <c r="D33" s="77"/>
      <c r="E33" s="77"/>
      <c r="F33" s="77"/>
      <c r="G33" s="76">
        <v>9.2377999999999991E-3</v>
      </c>
      <c r="H33" s="78"/>
      <c r="I33" s="76">
        <v>0.115</v>
      </c>
      <c r="J33" s="77"/>
      <c r="K33" s="77"/>
      <c r="L33" s="78"/>
      <c r="M33" s="77"/>
      <c r="N33" s="77"/>
      <c r="O33" s="76">
        <v>1.15643E-2</v>
      </c>
      <c r="P33" s="78"/>
      <c r="Q33" s="76">
        <v>0.185</v>
      </c>
      <c r="R33" s="42"/>
    </row>
    <row r="34" spans="1:18" x14ac:dyDescent="0.15">
      <c r="A34" s="57" t="s">
        <v>14</v>
      </c>
      <c r="B34" s="75"/>
      <c r="C34" s="77"/>
      <c r="D34" s="77"/>
      <c r="E34" s="77"/>
      <c r="F34" s="77"/>
      <c r="G34" s="76">
        <v>8.5982699999999995E-2</v>
      </c>
      <c r="H34" s="78"/>
      <c r="I34" s="76">
        <v>0.48699999999999999</v>
      </c>
      <c r="J34" s="77"/>
      <c r="K34" s="77"/>
      <c r="L34" s="78"/>
      <c r="M34" s="77"/>
      <c r="N34" s="77"/>
      <c r="O34" s="76">
        <v>0.1408652</v>
      </c>
      <c r="P34" s="78"/>
      <c r="Q34" s="76">
        <v>0.70699999999999996</v>
      </c>
      <c r="R34" s="42"/>
    </row>
    <row r="35" spans="1:18" x14ac:dyDescent="0.15">
      <c r="A35" s="57" t="s">
        <v>15</v>
      </c>
      <c r="B35" s="75"/>
      <c r="C35" s="77"/>
      <c r="D35" s="77"/>
      <c r="E35" s="77"/>
      <c r="F35" s="77"/>
      <c r="G35" s="76">
        <v>3.3427999999999999E-3</v>
      </c>
      <c r="H35" s="78"/>
      <c r="I35" s="76">
        <v>0.75800000000000001</v>
      </c>
      <c r="J35" s="77"/>
      <c r="K35" s="77"/>
      <c r="L35" s="78"/>
      <c r="M35" s="77"/>
      <c r="N35" s="77"/>
      <c r="O35" s="76">
        <v>0.11227470000000001</v>
      </c>
      <c r="P35" s="78"/>
      <c r="Q35" s="76">
        <v>3.1E-2</v>
      </c>
      <c r="R35" s="42"/>
    </row>
    <row r="36" spans="1:18" x14ac:dyDescent="0.15">
      <c r="A36" s="57" t="s">
        <v>10</v>
      </c>
      <c r="B36" s="75"/>
      <c r="C36" s="77"/>
      <c r="D36" s="77"/>
      <c r="E36" s="77"/>
      <c r="F36" s="77"/>
      <c r="G36" s="76">
        <v>1.2524999999999999E-3</v>
      </c>
      <c r="H36" s="78"/>
      <c r="I36" s="76">
        <v>0.995</v>
      </c>
      <c r="J36" s="77"/>
      <c r="K36" s="77"/>
      <c r="L36" s="78"/>
      <c r="M36" s="77"/>
      <c r="N36" s="77"/>
      <c r="O36" s="76">
        <v>0.31076039999999999</v>
      </c>
      <c r="P36" s="78"/>
      <c r="Q36" s="76">
        <v>0.59099999999999997</v>
      </c>
      <c r="R36" s="42"/>
    </row>
    <row r="37" spans="1:18" x14ac:dyDescent="0.15">
      <c r="A37" s="57" t="s">
        <v>16</v>
      </c>
      <c r="B37" s="75"/>
      <c r="C37" s="77"/>
      <c r="D37" s="77"/>
      <c r="E37" s="77"/>
      <c r="F37" s="77"/>
      <c r="G37" s="76">
        <v>4.3458400000000001E-2</v>
      </c>
      <c r="H37" s="78"/>
      <c r="I37" s="76">
        <v>0.83099999999999996</v>
      </c>
      <c r="J37" s="77"/>
      <c r="K37" s="77"/>
      <c r="L37" s="78"/>
      <c r="M37" s="77"/>
      <c r="N37" s="77"/>
      <c r="O37" s="76">
        <v>0.3302176</v>
      </c>
      <c r="P37" s="78"/>
      <c r="Q37" s="76">
        <v>0.253</v>
      </c>
      <c r="R37" s="42"/>
    </row>
    <row r="38" spans="1:18" x14ac:dyDescent="0.15">
      <c r="A38" s="57" t="s">
        <v>19</v>
      </c>
      <c r="B38" s="75"/>
      <c r="C38" s="77"/>
      <c r="D38" s="77"/>
      <c r="E38" s="77"/>
      <c r="F38" s="77"/>
      <c r="G38" s="76">
        <v>3.8847199999999998E-2</v>
      </c>
      <c r="H38" s="78"/>
      <c r="I38" s="76">
        <v>0.79400000000000004</v>
      </c>
      <c r="J38" s="77"/>
      <c r="K38" s="77"/>
      <c r="L38" s="78"/>
      <c r="M38" s="77"/>
      <c r="N38" s="77"/>
      <c r="O38" s="76">
        <v>0.79319130000000004</v>
      </c>
      <c r="P38" s="78"/>
      <c r="Q38" s="76">
        <v>0.309</v>
      </c>
      <c r="R38" s="42"/>
    </row>
    <row r="39" spans="1:18" x14ac:dyDescent="0.15">
      <c r="A39" s="75" t="s">
        <v>18</v>
      </c>
      <c r="B39" s="75"/>
      <c r="C39" s="77"/>
      <c r="D39" s="77"/>
      <c r="E39" s="77"/>
      <c r="F39" s="77"/>
      <c r="G39" s="76">
        <v>0.14377139999999999</v>
      </c>
      <c r="H39" s="78"/>
      <c r="I39" s="76">
        <v>0.62</v>
      </c>
      <c r="J39" s="77"/>
      <c r="K39" s="77"/>
      <c r="L39" s="78"/>
      <c r="M39" s="77"/>
      <c r="N39" s="77"/>
      <c r="O39" s="76">
        <v>0.40082960000000001</v>
      </c>
      <c r="P39" s="78"/>
      <c r="Q39" s="76">
        <v>0.31</v>
      </c>
      <c r="R39" s="42"/>
    </row>
    <row r="40" spans="1:18" x14ac:dyDescent="0.15">
      <c r="A40" s="75" t="s">
        <v>17</v>
      </c>
      <c r="B40" s="75"/>
      <c r="C40" s="77"/>
      <c r="D40" s="77"/>
      <c r="E40" s="77"/>
      <c r="F40" s="77"/>
      <c r="G40" s="76">
        <v>0.2206408</v>
      </c>
      <c r="H40" s="78"/>
      <c r="I40" s="76">
        <v>0.41899999999999998</v>
      </c>
      <c r="J40" s="77"/>
      <c r="K40" s="77"/>
      <c r="L40" s="78"/>
      <c r="M40" s="77"/>
      <c r="N40" s="77"/>
      <c r="O40" s="76">
        <v>1.1328229999999999</v>
      </c>
      <c r="P40" s="78"/>
      <c r="Q40" s="76">
        <v>9.1999999999999998E-2</v>
      </c>
      <c r="R40" s="42"/>
    </row>
    <row r="41" spans="1:18" x14ac:dyDescent="0.15">
      <c r="A41" s="75" t="s">
        <v>317</v>
      </c>
      <c r="B41" s="75"/>
      <c r="C41" s="79"/>
      <c r="D41" s="79"/>
      <c r="E41" s="79"/>
      <c r="F41" s="79"/>
      <c r="G41" s="76">
        <v>0.1170544</v>
      </c>
      <c r="H41" s="80"/>
      <c r="I41" s="76">
        <v>0.47599999999999998</v>
      </c>
      <c r="J41" s="79"/>
      <c r="K41" s="79"/>
      <c r="L41" s="80"/>
      <c r="M41" s="79"/>
      <c r="N41" s="79"/>
      <c r="O41" s="76">
        <v>1.4865159999999999</v>
      </c>
      <c r="P41" s="80"/>
      <c r="Q41" s="76">
        <v>0.21199999999999999</v>
      </c>
      <c r="R41" s="42"/>
    </row>
    <row r="42" spans="1:18" x14ac:dyDescent="0.15">
      <c r="A42" s="84" t="s">
        <v>179</v>
      </c>
      <c r="B42" s="84"/>
      <c r="C42" s="167">
        <v>1830</v>
      </c>
      <c r="D42" s="167"/>
      <c r="E42" s="167"/>
      <c r="F42" s="85"/>
      <c r="G42" s="167">
        <v>1830</v>
      </c>
      <c r="H42" s="167"/>
      <c r="I42" s="167"/>
      <c r="J42" s="85"/>
      <c r="K42" s="167">
        <v>1758</v>
      </c>
      <c r="L42" s="167"/>
      <c r="M42" s="167"/>
      <c r="N42" s="86"/>
      <c r="O42" s="167">
        <v>1758</v>
      </c>
      <c r="P42" s="167"/>
      <c r="Q42" s="167"/>
      <c r="R42" s="3"/>
    </row>
    <row r="43" spans="1:18" x14ac:dyDescent="0.15">
      <c r="A43" s="71" t="s">
        <v>178</v>
      </c>
      <c r="B43" s="71"/>
      <c r="C43" s="173">
        <v>422730</v>
      </c>
      <c r="D43" s="173"/>
      <c r="E43" s="173"/>
      <c r="F43" s="87"/>
      <c r="G43" s="173">
        <v>422730</v>
      </c>
      <c r="H43" s="173"/>
      <c r="I43" s="173"/>
      <c r="J43" s="87"/>
      <c r="K43" s="173">
        <v>406098</v>
      </c>
      <c r="L43" s="173"/>
      <c r="M43" s="173"/>
      <c r="N43" s="88"/>
      <c r="O43" s="173">
        <v>406098</v>
      </c>
      <c r="P43" s="173"/>
      <c r="Q43" s="173"/>
      <c r="R43" s="3"/>
    </row>
    <row r="44" spans="1:18" ht="15" thickBot="1" x14ac:dyDescent="0.2">
      <c r="A44" s="89" t="s">
        <v>3</v>
      </c>
      <c r="B44" s="89"/>
      <c r="C44" s="172">
        <v>-6921.3878000000004</v>
      </c>
      <c r="D44" s="172"/>
      <c r="E44" s="172"/>
      <c r="F44" s="90"/>
      <c r="G44" s="172">
        <v>-5815.5546999999997</v>
      </c>
      <c r="H44" s="172"/>
      <c r="I44" s="172"/>
      <c r="J44" s="90"/>
      <c r="K44" s="172">
        <v>-29296.947</v>
      </c>
      <c r="L44" s="172"/>
      <c r="M44" s="172"/>
      <c r="N44" s="90"/>
      <c r="O44" s="172">
        <v>-25582.032999999999</v>
      </c>
      <c r="P44" s="172"/>
      <c r="Q44" s="172"/>
      <c r="R44" s="3"/>
    </row>
    <row r="45" spans="1:18" ht="15" customHeight="1" thickTop="1" x14ac:dyDescent="0.15">
      <c r="A45" s="169" t="s">
        <v>308</v>
      </c>
      <c r="B45" s="169"/>
      <c r="C45" s="169"/>
      <c r="D45" s="169"/>
      <c r="E45" s="169"/>
      <c r="F45" s="169"/>
      <c r="G45" s="169"/>
      <c r="H45" s="169"/>
      <c r="I45" s="169"/>
      <c r="J45" s="169"/>
      <c r="K45" s="169"/>
      <c r="L45" s="169"/>
      <c r="M45" s="169"/>
      <c r="N45" s="169"/>
      <c r="O45" s="169"/>
      <c r="P45" s="169"/>
      <c r="Q45" s="169"/>
    </row>
    <row r="46" spans="1:18" x14ac:dyDescent="0.15">
      <c r="A46" s="170"/>
      <c r="B46" s="170"/>
      <c r="C46" s="170"/>
      <c r="D46" s="170"/>
      <c r="E46" s="170"/>
      <c r="F46" s="170"/>
      <c r="G46" s="170"/>
      <c r="H46" s="170"/>
      <c r="I46" s="170"/>
      <c r="J46" s="170"/>
      <c r="K46" s="170"/>
      <c r="L46" s="170"/>
      <c r="M46" s="170"/>
      <c r="N46" s="170"/>
      <c r="O46" s="170"/>
      <c r="P46" s="170"/>
      <c r="Q46" s="170"/>
    </row>
    <row r="47" spans="1:18" x14ac:dyDescent="0.15">
      <c r="A47" s="170"/>
      <c r="B47" s="170"/>
      <c r="C47" s="170"/>
      <c r="D47" s="170"/>
      <c r="E47" s="170"/>
      <c r="F47" s="170"/>
      <c r="G47" s="170"/>
      <c r="H47" s="170"/>
      <c r="I47" s="170"/>
      <c r="J47" s="170"/>
      <c r="K47" s="170"/>
      <c r="L47" s="170"/>
      <c r="M47" s="170"/>
      <c r="N47" s="170"/>
      <c r="O47" s="170"/>
      <c r="P47" s="170"/>
      <c r="Q47" s="170"/>
    </row>
    <row r="51" spans="1:3" x14ac:dyDescent="0.15">
      <c r="A51" s="168"/>
      <c r="B51" s="168"/>
      <c r="C51" s="168"/>
    </row>
  </sheetData>
  <mergeCells count="19">
    <mergeCell ref="A51:C51"/>
    <mergeCell ref="A45:Q47"/>
    <mergeCell ref="C2:E2"/>
    <mergeCell ref="G2:I2"/>
    <mergeCell ref="O2:Q2"/>
    <mergeCell ref="K2:M2"/>
    <mergeCell ref="C44:E44"/>
    <mergeCell ref="G44:I44"/>
    <mergeCell ref="K44:M44"/>
    <mergeCell ref="O44:Q44"/>
    <mergeCell ref="C43:E43"/>
    <mergeCell ref="G43:I43"/>
    <mergeCell ref="K43:M43"/>
    <mergeCell ref="O43:Q43"/>
    <mergeCell ref="A1:Q1"/>
    <mergeCell ref="C42:E42"/>
    <mergeCell ref="G42:I42"/>
    <mergeCell ref="K42:M42"/>
    <mergeCell ref="O42:Q42"/>
  </mergeCells>
  <pageMargins left="0.75" right="0.75" top="1" bottom="1" header="0.5" footer="0.5"/>
  <pageSetup orientation="landscape"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8F1A7-2ABA-EE4A-8FCC-C85E73C25839}">
  <dimension ref="A1:N46"/>
  <sheetViews>
    <sheetView zoomScale="132" zoomScaleNormal="132" workbookViewId="0">
      <selection activeCell="G52" sqref="G52"/>
    </sheetView>
  </sheetViews>
  <sheetFormatPr baseColWidth="10" defaultColWidth="11.1640625" defaultRowHeight="14" x14ac:dyDescent="0.15"/>
  <cols>
    <col min="1" max="1" width="21.6640625" style="40" bestFit="1" customWidth="1"/>
    <col min="2" max="2" width="1.1640625" style="40" customWidth="1"/>
    <col min="3" max="3" width="8" style="40" customWidth="1"/>
    <col min="4" max="4" width="1.1640625" style="40" customWidth="1"/>
    <col min="5" max="5" width="8" style="40" customWidth="1"/>
    <col min="6" max="6" width="1.1640625" style="40" customWidth="1"/>
    <col min="7" max="7" width="8" style="40" customWidth="1"/>
    <col min="8" max="8" width="1.1640625" style="40" customWidth="1"/>
    <col min="9" max="9" width="8" style="40" customWidth="1"/>
    <col min="10" max="10" width="1.1640625" style="40" customWidth="1"/>
    <col min="11" max="11" width="8" style="40" customWidth="1"/>
    <col min="12" max="12" width="1.1640625" style="40" customWidth="1"/>
    <col min="13" max="13" width="8" style="40" customWidth="1"/>
    <col min="14" max="14" width="1.83203125" style="40" customWidth="1"/>
    <col min="15" max="16384" width="11.1640625" style="40"/>
  </cols>
  <sheetData>
    <row r="1" spans="1:14" ht="15" thickBot="1" x14ac:dyDescent="0.2">
      <c r="A1" s="166" t="s">
        <v>235</v>
      </c>
      <c r="B1" s="166"/>
      <c r="C1" s="166"/>
      <c r="D1" s="166"/>
      <c r="E1" s="166"/>
      <c r="F1" s="166"/>
      <c r="G1" s="166"/>
      <c r="H1" s="166"/>
      <c r="I1" s="166"/>
      <c r="J1" s="166"/>
      <c r="K1" s="166"/>
      <c r="L1" s="166"/>
      <c r="M1" s="166"/>
      <c r="N1" s="174"/>
    </row>
    <row r="2" spans="1:14" ht="15" thickTop="1" x14ac:dyDescent="0.15">
      <c r="A2" s="68"/>
      <c r="B2" s="68"/>
      <c r="C2" s="175" t="s">
        <v>227</v>
      </c>
      <c r="D2" s="175"/>
      <c r="E2" s="175"/>
      <c r="F2" s="68"/>
      <c r="G2" s="175" t="s">
        <v>228</v>
      </c>
      <c r="H2" s="175"/>
      <c r="I2" s="175"/>
      <c r="J2" s="91"/>
      <c r="K2" s="175" t="s">
        <v>229</v>
      </c>
      <c r="L2" s="175"/>
      <c r="M2" s="175"/>
      <c r="N2" s="92"/>
    </row>
    <row r="3" spans="1:14" x14ac:dyDescent="0.15">
      <c r="A3" s="70" t="s">
        <v>0</v>
      </c>
      <c r="B3" s="71"/>
      <c r="C3" s="56" t="s">
        <v>1</v>
      </c>
      <c r="D3" s="72"/>
      <c r="E3" s="56" t="s">
        <v>2</v>
      </c>
      <c r="F3" s="71"/>
      <c r="G3" s="56" t="s">
        <v>1</v>
      </c>
      <c r="H3" s="72"/>
      <c r="I3" s="56" t="s">
        <v>2</v>
      </c>
      <c r="J3" s="71"/>
      <c r="K3" s="56" t="s">
        <v>1</v>
      </c>
      <c r="L3" s="72"/>
      <c r="M3" s="56" t="s">
        <v>2</v>
      </c>
      <c r="N3" s="72"/>
    </row>
    <row r="4" spans="1:14" x14ac:dyDescent="0.15">
      <c r="A4" s="73" t="s">
        <v>212</v>
      </c>
      <c r="B4" s="73"/>
      <c r="C4" s="73"/>
      <c r="D4" s="73"/>
      <c r="E4" s="73"/>
      <c r="F4" s="71"/>
      <c r="G4" s="71"/>
      <c r="H4" s="71"/>
      <c r="I4" s="71"/>
      <c r="J4" s="71"/>
      <c r="K4" s="72"/>
      <c r="L4" s="72"/>
      <c r="M4" s="72"/>
      <c r="N4" s="72"/>
    </row>
    <row r="5" spans="1:14" x14ac:dyDescent="0.15">
      <c r="A5" s="74" t="s">
        <v>311</v>
      </c>
      <c r="B5" s="74"/>
      <c r="C5" s="76">
        <v>-0.31115169999999998</v>
      </c>
      <c r="D5" s="88"/>
      <c r="E5" s="76">
        <v>8.4000000000000005E-2</v>
      </c>
      <c r="F5" s="93"/>
      <c r="G5" s="76">
        <v>-1.141491</v>
      </c>
      <c r="H5" s="88"/>
      <c r="I5" s="76">
        <v>0</v>
      </c>
      <c r="J5" s="88"/>
      <c r="K5" s="76">
        <v>-0.73156589999999999</v>
      </c>
      <c r="L5" s="94"/>
      <c r="M5" s="76">
        <v>0</v>
      </c>
      <c r="N5" s="95"/>
    </row>
    <row r="6" spans="1:14" x14ac:dyDescent="0.15">
      <c r="A6" s="74" t="s">
        <v>223</v>
      </c>
      <c r="B6" s="74"/>
      <c r="C6" s="76"/>
      <c r="D6" s="88"/>
      <c r="E6" s="76"/>
      <c r="F6" s="93"/>
      <c r="G6" s="76">
        <v>-0.24816759999999999</v>
      </c>
      <c r="H6" s="88"/>
      <c r="I6" s="76">
        <v>0</v>
      </c>
      <c r="J6" s="88"/>
      <c r="K6" s="76"/>
      <c r="L6" s="94"/>
      <c r="M6" s="76"/>
      <c r="N6" s="95"/>
    </row>
    <row r="7" spans="1:14" x14ac:dyDescent="0.15">
      <c r="A7" s="75" t="s">
        <v>247</v>
      </c>
      <c r="B7" s="75"/>
      <c r="C7" s="76">
        <v>1.82037</v>
      </c>
      <c r="D7" s="96"/>
      <c r="E7" s="76">
        <v>0</v>
      </c>
      <c r="F7" s="93"/>
      <c r="G7" s="76"/>
      <c r="H7" s="88"/>
      <c r="I7" s="76"/>
      <c r="J7" s="88"/>
      <c r="K7" s="76">
        <v>1.561024</v>
      </c>
      <c r="L7" s="94"/>
      <c r="M7" s="76">
        <v>5.0000000000000001E-3</v>
      </c>
      <c r="N7" s="95"/>
    </row>
    <row r="8" spans="1:14" x14ac:dyDescent="0.15">
      <c r="A8" s="57" t="s">
        <v>190</v>
      </c>
      <c r="B8" s="57"/>
      <c r="C8" s="76">
        <v>-0.26226690000000003</v>
      </c>
      <c r="D8" s="96"/>
      <c r="E8" s="76">
        <v>0.41399999999999998</v>
      </c>
      <c r="F8" s="93"/>
      <c r="G8" s="76"/>
      <c r="H8" s="88"/>
      <c r="I8" s="76"/>
      <c r="J8" s="88"/>
      <c r="K8" s="76">
        <v>-0.41318579999999999</v>
      </c>
      <c r="L8" s="94"/>
      <c r="M8" s="76">
        <v>0.371</v>
      </c>
      <c r="N8" s="95"/>
    </row>
    <row r="9" spans="1:14" x14ac:dyDescent="0.15">
      <c r="A9" s="75" t="s">
        <v>191</v>
      </c>
      <c r="B9" s="75"/>
      <c r="C9" s="76">
        <v>-0.41596959999999999</v>
      </c>
      <c r="D9" s="96"/>
      <c r="E9" s="76">
        <v>0.184</v>
      </c>
      <c r="F9" s="93"/>
      <c r="G9" s="76"/>
      <c r="H9" s="88"/>
      <c r="I9" s="76"/>
      <c r="J9" s="88"/>
      <c r="K9" s="76">
        <v>-0.72645130000000002</v>
      </c>
      <c r="L9" s="94"/>
      <c r="M9" s="76">
        <v>9.1999999999999998E-2</v>
      </c>
      <c r="N9" s="95"/>
    </row>
    <row r="10" spans="1:14" x14ac:dyDescent="0.15">
      <c r="A10" s="57" t="s">
        <v>6</v>
      </c>
      <c r="B10" s="57"/>
      <c r="C10" s="76">
        <v>6.355E-4</v>
      </c>
      <c r="D10" s="96"/>
      <c r="E10" s="76">
        <v>0.83699999999999997</v>
      </c>
      <c r="F10" s="93"/>
      <c r="G10" s="76">
        <v>7.2911E-3</v>
      </c>
      <c r="H10" s="88"/>
      <c r="I10" s="76">
        <v>0.23</v>
      </c>
      <c r="J10" s="88"/>
      <c r="K10" s="76">
        <v>2.9591999999999999E-3</v>
      </c>
      <c r="L10" s="94"/>
      <c r="M10" s="76">
        <v>0.439</v>
      </c>
      <c r="N10" s="95"/>
    </row>
    <row r="11" spans="1:14" x14ac:dyDescent="0.15">
      <c r="A11" s="57" t="s">
        <v>8</v>
      </c>
      <c r="B11" s="57"/>
      <c r="C11" s="76">
        <v>-2.9487800000000002E-2</v>
      </c>
      <c r="D11" s="96"/>
      <c r="E11" s="76">
        <v>0.86399999999999999</v>
      </c>
      <c r="F11" s="93"/>
      <c r="G11" s="76">
        <v>-0.2874198</v>
      </c>
      <c r="H11" s="88"/>
      <c r="I11" s="76">
        <v>0.439</v>
      </c>
      <c r="J11" s="88"/>
      <c r="K11" s="76">
        <v>-2.6919700000000001E-2</v>
      </c>
      <c r="L11" s="94"/>
      <c r="M11" s="76">
        <v>0.89200000000000002</v>
      </c>
      <c r="N11" s="95"/>
    </row>
    <row r="12" spans="1:14" x14ac:dyDescent="0.15">
      <c r="A12" s="57" t="s">
        <v>9</v>
      </c>
      <c r="B12" s="57"/>
      <c r="C12" s="76">
        <v>-8.0412000000000001E-3</v>
      </c>
      <c r="D12" s="96"/>
      <c r="E12" s="76">
        <v>0.41799999999999998</v>
      </c>
      <c r="F12" s="93"/>
      <c r="G12" s="76">
        <v>-1.08091E-2</v>
      </c>
      <c r="H12" s="88"/>
      <c r="I12" s="76">
        <v>0.59499999999999997</v>
      </c>
      <c r="J12" s="88"/>
      <c r="K12" s="76">
        <v>-9.9010000000000001E-3</v>
      </c>
      <c r="L12" s="94"/>
      <c r="M12" s="76">
        <v>0.38300000000000001</v>
      </c>
      <c r="N12" s="95"/>
    </row>
    <row r="13" spans="1:14" x14ac:dyDescent="0.15">
      <c r="A13" s="57" t="s">
        <v>11</v>
      </c>
      <c r="B13" s="57"/>
      <c r="C13" s="76">
        <v>8.1174000000000003E-3</v>
      </c>
      <c r="D13" s="96"/>
      <c r="E13" s="76">
        <v>0.30499999999999999</v>
      </c>
      <c r="F13" s="93"/>
      <c r="G13" s="76">
        <v>7.0115999999999998E-3</v>
      </c>
      <c r="H13" s="88"/>
      <c r="I13" s="76">
        <v>0.70399999999999996</v>
      </c>
      <c r="J13" s="88"/>
      <c r="K13" s="76">
        <v>1.3481E-2</v>
      </c>
      <c r="L13" s="94"/>
      <c r="M13" s="76">
        <v>0.19800000000000001</v>
      </c>
      <c r="N13" s="95"/>
    </row>
    <row r="14" spans="1:14" x14ac:dyDescent="0.15">
      <c r="A14" s="57" t="s">
        <v>12</v>
      </c>
      <c r="B14" s="57"/>
      <c r="C14" s="76">
        <v>-1.9861000000000002E-3</v>
      </c>
      <c r="D14" s="96"/>
      <c r="E14" s="76">
        <v>0.85399999999999998</v>
      </c>
      <c r="F14" s="93"/>
      <c r="G14" s="76">
        <v>1.7972399999999999E-2</v>
      </c>
      <c r="H14" s="88"/>
      <c r="I14" s="76">
        <v>0.34200000000000003</v>
      </c>
      <c r="J14" s="88"/>
      <c r="K14" s="76">
        <v>-6.7334999999999999E-3</v>
      </c>
      <c r="L14" s="94"/>
      <c r="M14" s="76">
        <v>0.61699999999999999</v>
      </c>
      <c r="N14" s="95"/>
    </row>
    <row r="15" spans="1:14" x14ac:dyDescent="0.15">
      <c r="A15" s="57" t="s">
        <v>13</v>
      </c>
      <c r="B15" s="57"/>
      <c r="C15" s="76">
        <v>3.9427000000000004E-3</v>
      </c>
      <c r="D15" s="96"/>
      <c r="E15" s="76">
        <v>0.83599999999999997</v>
      </c>
      <c r="F15" s="93"/>
      <c r="G15" s="76">
        <v>-3.3624099999999997E-2</v>
      </c>
      <c r="H15" s="88"/>
      <c r="I15" s="76">
        <v>0.24299999999999999</v>
      </c>
      <c r="J15" s="88"/>
      <c r="K15" s="76">
        <v>-7.3723E-3</v>
      </c>
      <c r="L15" s="94"/>
      <c r="M15" s="76">
        <v>0.73099999999999998</v>
      </c>
      <c r="N15" s="95"/>
    </row>
    <row r="16" spans="1:14" x14ac:dyDescent="0.15">
      <c r="A16" s="57" t="s">
        <v>14</v>
      </c>
      <c r="B16" s="57"/>
      <c r="C16" s="76">
        <v>0.28890690000000002</v>
      </c>
      <c r="D16" s="96"/>
      <c r="E16" s="76">
        <v>6.7000000000000004E-2</v>
      </c>
      <c r="F16" s="93"/>
      <c r="G16" s="76">
        <v>0.31829180000000001</v>
      </c>
      <c r="H16" s="88"/>
      <c r="I16" s="76">
        <v>0.29699999999999999</v>
      </c>
      <c r="J16" s="88"/>
      <c r="K16" s="76">
        <v>0.38057200000000002</v>
      </c>
      <c r="L16" s="94"/>
      <c r="M16" s="76">
        <v>5.2999999999999999E-2</v>
      </c>
      <c r="N16" s="95"/>
    </row>
    <row r="17" spans="1:14" x14ac:dyDescent="0.15">
      <c r="A17" s="57" t="s">
        <v>15</v>
      </c>
      <c r="B17" s="57"/>
      <c r="C17" s="76">
        <v>2.18427E-2</v>
      </c>
      <c r="D17" s="96"/>
      <c r="E17" s="76">
        <v>0.25600000000000001</v>
      </c>
      <c r="F17" s="93"/>
      <c r="G17" s="76">
        <v>-1.2156000000000001E-3</v>
      </c>
      <c r="H17" s="88"/>
      <c r="I17" s="76">
        <v>0.97299999999999998</v>
      </c>
      <c r="J17" s="88"/>
      <c r="K17" s="76">
        <v>2.4093199999999999E-2</v>
      </c>
      <c r="L17" s="94"/>
      <c r="M17" s="76">
        <v>0.27700000000000002</v>
      </c>
      <c r="N17" s="95"/>
    </row>
    <row r="18" spans="1:14" x14ac:dyDescent="0.15">
      <c r="A18" s="57" t="s">
        <v>10</v>
      </c>
      <c r="B18" s="57"/>
      <c r="C18" s="76">
        <v>3.2103699999999999E-2</v>
      </c>
      <c r="D18" s="96"/>
      <c r="E18" s="76">
        <v>0.84299999999999997</v>
      </c>
      <c r="F18" s="93"/>
      <c r="G18" s="76">
        <v>0.39135930000000002</v>
      </c>
      <c r="H18" s="88"/>
      <c r="I18" s="76">
        <v>0.20899999999999999</v>
      </c>
      <c r="J18" s="88"/>
      <c r="K18" s="76">
        <v>2.1993499999999999E-2</v>
      </c>
      <c r="L18" s="94"/>
      <c r="M18" s="76">
        <v>0.91600000000000004</v>
      </c>
      <c r="N18" s="95"/>
    </row>
    <row r="19" spans="1:14" x14ac:dyDescent="0.15">
      <c r="A19" s="57" t="s">
        <v>16</v>
      </c>
      <c r="B19" s="57"/>
      <c r="C19" s="76">
        <v>0.28820689999999999</v>
      </c>
      <c r="D19" s="96"/>
      <c r="E19" s="76">
        <v>2.9000000000000001E-2</v>
      </c>
      <c r="F19" s="93"/>
      <c r="G19" s="76">
        <v>0.73758080000000004</v>
      </c>
      <c r="H19" s="88"/>
      <c r="I19" s="76">
        <v>2E-3</v>
      </c>
      <c r="J19" s="88"/>
      <c r="K19" s="76">
        <v>0.3497402</v>
      </c>
      <c r="L19" s="94"/>
      <c r="M19" s="76">
        <v>0.02</v>
      </c>
      <c r="N19" s="95"/>
    </row>
    <row r="20" spans="1:14" x14ac:dyDescent="0.15">
      <c r="A20" s="57" t="s">
        <v>19</v>
      </c>
      <c r="B20" s="57"/>
      <c r="C20" s="76">
        <v>0.71900549999999996</v>
      </c>
      <c r="D20" s="96"/>
      <c r="E20" s="76">
        <v>1E-3</v>
      </c>
      <c r="F20" s="93"/>
      <c r="G20" s="76">
        <v>0.50989419999999996</v>
      </c>
      <c r="H20" s="88"/>
      <c r="I20" s="76">
        <v>0.108</v>
      </c>
      <c r="J20" s="88"/>
      <c r="K20" s="76">
        <v>0.61179439999999996</v>
      </c>
      <c r="L20" s="94"/>
      <c r="M20" s="76">
        <v>1.0999999999999999E-2</v>
      </c>
      <c r="N20" s="95"/>
    </row>
    <row r="21" spans="1:14" x14ac:dyDescent="0.15">
      <c r="A21" s="75" t="s">
        <v>18</v>
      </c>
      <c r="B21" s="75"/>
      <c r="C21" s="76">
        <v>0.27350479999999999</v>
      </c>
      <c r="D21" s="96"/>
      <c r="E21" s="76">
        <v>3.3000000000000002E-2</v>
      </c>
      <c r="F21" s="93"/>
      <c r="G21" s="76">
        <v>8.7546899999999997E-2</v>
      </c>
      <c r="H21" s="88"/>
      <c r="I21" s="76">
        <v>0.72899999999999998</v>
      </c>
      <c r="J21" s="88"/>
      <c r="K21" s="76">
        <v>0.35261229999999999</v>
      </c>
      <c r="L21" s="94"/>
      <c r="M21" s="76">
        <v>1.7999999999999999E-2</v>
      </c>
      <c r="N21" s="95"/>
    </row>
    <row r="22" spans="1:14" x14ac:dyDescent="0.15">
      <c r="A22" s="75" t="s">
        <v>17</v>
      </c>
      <c r="B22" s="75"/>
      <c r="C22" s="76">
        <v>-4.6297900000000003E-2</v>
      </c>
      <c r="D22" s="96"/>
      <c r="E22" s="76">
        <v>0.82799999999999996</v>
      </c>
      <c r="F22" s="93"/>
      <c r="G22" s="76">
        <v>-0.33536919999999998</v>
      </c>
      <c r="H22" s="88"/>
      <c r="I22" s="76">
        <v>0.29599999999999999</v>
      </c>
      <c r="J22" s="88"/>
      <c r="K22" s="76">
        <v>0.13154640000000001</v>
      </c>
      <c r="L22" s="94"/>
      <c r="M22" s="76">
        <v>0.54800000000000004</v>
      </c>
      <c r="N22" s="95"/>
    </row>
    <row r="23" spans="1:14" x14ac:dyDescent="0.15">
      <c r="A23" s="75" t="s">
        <v>317</v>
      </c>
      <c r="B23" s="75"/>
      <c r="C23" s="76">
        <v>-0.84848000000000001</v>
      </c>
      <c r="D23" s="96"/>
      <c r="E23" s="76">
        <v>2.8000000000000001E-2</v>
      </c>
      <c r="F23" s="93"/>
      <c r="G23" s="79">
        <v>-0.47394269999999999</v>
      </c>
      <c r="H23" s="97"/>
      <c r="I23" s="79">
        <v>0.495</v>
      </c>
      <c r="J23" s="97"/>
      <c r="K23" s="79">
        <v>-1.0440510000000001</v>
      </c>
      <c r="L23" s="98"/>
      <c r="M23" s="79">
        <v>0.02</v>
      </c>
      <c r="N23" s="99"/>
    </row>
    <row r="24" spans="1:14" x14ac:dyDescent="0.15">
      <c r="A24" s="81" t="s">
        <v>309</v>
      </c>
      <c r="B24" s="81"/>
      <c r="C24" s="100"/>
      <c r="D24" s="100"/>
      <c r="E24" s="100"/>
      <c r="F24" s="101"/>
      <c r="G24" s="88"/>
      <c r="H24" s="88"/>
      <c r="I24" s="88"/>
      <c r="J24" s="88"/>
      <c r="K24" s="94"/>
      <c r="L24" s="94"/>
      <c r="M24" s="94"/>
      <c r="N24" s="72"/>
    </row>
    <row r="25" spans="1:14" x14ac:dyDescent="0.15">
      <c r="A25" s="74" t="s">
        <v>311</v>
      </c>
      <c r="B25" s="74"/>
      <c r="C25" s="102"/>
      <c r="D25" s="102"/>
      <c r="E25" s="102"/>
      <c r="F25" s="102"/>
      <c r="G25" s="76">
        <v>0.57767480000000004</v>
      </c>
      <c r="H25" s="88"/>
      <c r="I25" s="76">
        <v>0</v>
      </c>
      <c r="J25" s="88"/>
      <c r="K25" s="76">
        <v>0.36678769999999999</v>
      </c>
      <c r="L25" s="94"/>
      <c r="M25" s="76">
        <v>0</v>
      </c>
      <c r="N25" s="103"/>
    </row>
    <row r="26" spans="1:14" x14ac:dyDescent="0.15">
      <c r="A26" s="74" t="s">
        <v>223</v>
      </c>
      <c r="B26" s="74"/>
      <c r="C26" s="102"/>
      <c r="D26" s="102"/>
      <c r="E26" s="102"/>
      <c r="F26" s="102"/>
      <c r="G26" s="76">
        <v>0.17152719999999999</v>
      </c>
      <c r="H26" s="88"/>
      <c r="I26" s="76">
        <v>0</v>
      </c>
      <c r="J26" s="88"/>
      <c r="K26" s="76"/>
      <c r="L26" s="94"/>
      <c r="M26" s="76"/>
      <c r="N26" s="103"/>
    </row>
    <row r="27" spans="1:14" x14ac:dyDescent="0.15">
      <c r="A27" s="57" t="s">
        <v>6</v>
      </c>
      <c r="B27" s="57"/>
      <c r="C27" s="93"/>
      <c r="D27" s="93"/>
      <c r="E27" s="93"/>
      <c r="F27" s="93"/>
      <c r="G27" s="76">
        <v>2.9753600000000002E-2</v>
      </c>
      <c r="H27" s="88"/>
      <c r="I27" s="76">
        <v>8.0000000000000002E-3</v>
      </c>
      <c r="J27" s="88"/>
      <c r="K27" s="76">
        <v>1.3353500000000001E-2</v>
      </c>
      <c r="L27" s="94"/>
      <c r="M27" s="76">
        <v>0.53700000000000003</v>
      </c>
      <c r="N27" s="72"/>
    </row>
    <row r="28" spans="1:14" x14ac:dyDescent="0.15">
      <c r="A28" s="57" t="s">
        <v>8</v>
      </c>
      <c r="B28" s="57"/>
      <c r="C28" s="93"/>
      <c r="D28" s="93"/>
      <c r="E28" s="93"/>
      <c r="F28" s="93"/>
      <c r="G28" s="76">
        <v>1.0794859999999999</v>
      </c>
      <c r="H28" s="88"/>
      <c r="I28" s="76">
        <v>6.0000000000000001E-3</v>
      </c>
      <c r="J28" s="88"/>
      <c r="K28" s="76">
        <v>0.91570499999999999</v>
      </c>
      <c r="L28" s="94"/>
      <c r="M28" s="76">
        <v>1E-3</v>
      </c>
      <c r="N28" s="71"/>
    </row>
    <row r="29" spans="1:14" x14ac:dyDescent="0.15">
      <c r="A29" s="57" t="s">
        <v>9</v>
      </c>
      <c r="B29" s="57"/>
      <c r="C29" s="93"/>
      <c r="D29" s="93"/>
      <c r="E29" s="93"/>
      <c r="F29" s="93"/>
      <c r="G29" s="76">
        <v>7.34017E-2</v>
      </c>
      <c r="H29" s="88"/>
      <c r="I29" s="76">
        <v>3.0000000000000001E-3</v>
      </c>
      <c r="J29" s="88"/>
      <c r="K29" s="76">
        <v>1.4534999999999999E-3</v>
      </c>
      <c r="L29" s="94"/>
      <c r="M29" s="76">
        <v>0.94799999999999995</v>
      </c>
      <c r="N29" s="71"/>
    </row>
    <row r="30" spans="1:14" x14ac:dyDescent="0.15">
      <c r="A30" s="57" t="s">
        <v>11</v>
      </c>
      <c r="B30" s="57"/>
      <c r="C30" s="93"/>
      <c r="D30" s="93"/>
      <c r="E30" s="93"/>
      <c r="F30" s="93"/>
      <c r="G30" s="76">
        <v>4.6380200000000003E-2</v>
      </c>
      <c r="H30" s="88"/>
      <c r="I30" s="76">
        <v>4.5999999999999999E-2</v>
      </c>
      <c r="J30" s="88"/>
      <c r="K30" s="76">
        <v>8.6294000000000006E-3</v>
      </c>
      <c r="L30" s="94"/>
      <c r="M30" s="76">
        <v>0.57799999999999996</v>
      </c>
      <c r="N30" s="104"/>
    </row>
    <row r="31" spans="1:14" x14ac:dyDescent="0.15">
      <c r="A31" s="57" t="s">
        <v>12</v>
      </c>
      <c r="B31" s="57"/>
      <c r="C31" s="93"/>
      <c r="D31" s="93"/>
      <c r="E31" s="93"/>
      <c r="F31" s="93"/>
      <c r="G31" s="76">
        <v>3.9357000000000003E-3</v>
      </c>
      <c r="H31" s="88"/>
      <c r="I31" s="76">
        <v>0.91600000000000004</v>
      </c>
      <c r="J31" s="88"/>
      <c r="K31" s="76">
        <v>1.8364700000000001E-2</v>
      </c>
      <c r="L31" s="94"/>
      <c r="M31" s="76">
        <v>0.58399999999999996</v>
      </c>
      <c r="N31" s="104"/>
    </row>
    <row r="32" spans="1:14" x14ac:dyDescent="0.15">
      <c r="A32" s="57" t="s">
        <v>13</v>
      </c>
      <c r="B32" s="57"/>
      <c r="C32" s="93"/>
      <c r="D32" s="93"/>
      <c r="E32" s="93"/>
      <c r="F32" s="93"/>
      <c r="G32" s="76">
        <v>2.1807199999999999E-2</v>
      </c>
      <c r="H32" s="88"/>
      <c r="I32" s="76">
        <v>0.53600000000000003</v>
      </c>
      <c r="J32" s="88"/>
      <c r="K32" s="76">
        <v>2.3630700000000001E-2</v>
      </c>
      <c r="L32" s="94"/>
      <c r="M32" s="76">
        <v>0.33400000000000002</v>
      </c>
      <c r="N32" s="104"/>
    </row>
    <row r="33" spans="1:14" x14ac:dyDescent="0.15">
      <c r="A33" s="57" t="s">
        <v>14</v>
      </c>
      <c r="B33" s="57"/>
      <c r="C33" s="93"/>
      <c r="D33" s="93"/>
      <c r="E33" s="93"/>
      <c r="F33" s="93"/>
      <c r="G33" s="76">
        <v>0.89998750000000005</v>
      </c>
      <c r="H33" s="88"/>
      <c r="I33" s="76">
        <v>6.4000000000000001E-2</v>
      </c>
      <c r="J33" s="88"/>
      <c r="K33" s="76">
        <v>0.68504670000000001</v>
      </c>
      <c r="L33" s="94"/>
      <c r="M33" s="76">
        <v>0.218</v>
      </c>
      <c r="N33" s="104"/>
    </row>
    <row r="34" spans="1:14" x14ac:dyDescent="0.15">
      <c r="A34" s="57" t="s">
        <v>15</v>
      </c>
      <c r="B34" s="57"/>
      <c r="C34" s="93"/>
      <c r="D34" s="93"/>
      <c r="E34" s="93"/>
      <c r="F34" s="93"/>
      <c r="G34" s="76">
        <v>2.0633499999999999E-2</v>
      </c>
      <c r="H34" s="88"/>
      <c r="I34" s="76">
        <v>0.36099999999999999</v>
      </c>
      <c r="J34" s="88"/>
      <c r="K34" s="76">
        <v>3.0823300000000001E-2</v>
      </c>
      <c r="L34" s="94"/>
      <c r="M34" s="76">
        <v>0.215</v>
      </c>
      <c r="N34" s="104"/>
    </row>
    <row r="35" spans="1:14" x14ac:dyDescent="0.15">
      <c r="A35" s="57" t="s">
        <v>10</v>
      </c>
      <c r="B35" s="57"/>
      <c r="C35" s="93"/>
      <c r="D35" s="93"/>
      <c r="E35" s="93"/>
      <c r="F35" s="93"/>
      <c r="G35" s="76">
        <v>0.1700141</v>
      </c>
      <c r="H35" s="88"/>
      <c r="I35" s="76">
        <v>0.56999999999999995</v>
      </c>
      <c r="J35" s="88"/>
      <c r="K35" s="76">
        <v>0.12386270000000001</v>
      </c>
      <c r="L35" s="94"/>
      <c r="M35" s="76">
        <v>0.68500000000000005</v>
      </c>
      <c r="N35" s="104"/>
    </row>
    <row r="36" spans="1:14" x14ac:dyDescent="0.15">
      <c r="A36" s="57" t="s">
        <v>16</v>
      </c>
      <c r="B36" s="57"/>
      <c r="C36" s="93"/>
      <c r="D36" s="93"/>
      <c r="E36" s="93"/>
      <c r="F36" s="93"/>
      <c r="G36" s="76">
        <v>2.5616699999999999E-2</v>
      </c>
      <c r="H36" s="88"/>
      <c r="I36" s="76">
        <v>0.92700000000000005</v>
      </c>
      <c r="J36" s="88"/>
      <c r="K36" s="76">
        <v>4.73856E-2</v>
      </c>
      <c r="L36" s="94"/>
      <c r="M36" s="76">
        <v>0.83099999999999996</v>
      </c>
      <c r="N36" s="104"/>
    </row>
    <row r="37" spans="1:14" x14ac:dyDescent="0.15">
      <c r="A37" s="57" t="s">
        <v>19</v>
      </c>
      <c r="B37" s="57"/>
      <c r="C37" s="93"/>
      <c r="D37" s="93"/>
      <c r="E37" s="93"/>
      <c r="F37" s="93"/>
      <c r="G37" s="76">
        <v>0.12322130000000001</v>
      </c>
      <c r="H37" s="88"/>
      <c r="I37" s="76">
        <v>0.72699999999999998</v>
      </c>
      <c r="J37" s="88"/>
      <c r="K37" s="76">
        <v>0.1016591</v>
      </c>
      <c r="L37" s="94"/>
      <c r="M37" s="76">
        <v>0.46100000000000002</v>
      </c>
      <c r="N37" s="104"/>
    </row>
    <row r="38" spans="1:14" x14ac:dyDescent="0.15">
      <c r="A38" s="75" t="s">
        <v>18</v>
      </c>
      <c r="B38" s="75"/>
      <c r="C38" s="93"/>
      <c r="D38" s="93"/>
      <c r="E38" s="93"/>
      <c r="F38" s="93"/>
      <c r="G38" s="76">
        <v>0.40599109999999999</v>
      </c>
      <c r="H38" s="88"/>
      <c r="I38" s="76">
        <v>0.22800000000000001</v>
      </c>
      <c r="J38" s="88"/>
      <c r="K38" s="76">
        <v>0.26475769999999998</v>
      </c>
      <c r="L38" s="94"/>
      <c r="M38" s="76">
        <v>0.56499999999999995</v>
      </c>
      <c r="N38" s="104"/>
    </row>
    <row r="39" spans="1:14" x14ac:dyDescent="0.15">
      <c r="A39" s="75" t="s">
        <v>17</v>
      </c>
      <c r="B39" s="75"/>
      <c r="C39" s="93"/>
      <c r="D39" s="93"/>
      <c r="E39" s="93"/>
      <c r="F39" s="93"/>
      <c r="G39" s="76">
        <v>0.25399090000000002</v>
      </c>
      <c r="H39" s="88"/>
      <c r="I39" s="76">
        <v>0.61399999999999999</v>
      </c>
      <c r="J39" s="88"/>
      <c r="K39" s="76">
        <v>0.12261</v>
      </c>
      <c r="L39" s="94"/>
      <c r="M39" s="76">
        <v>0.90600000000000003</v>
      </c>
      <c r="N39" s="104"/>
    </row>
    <row r="40" spans="1:14" x14ac:dyDescent="0.15">
      <c r="A40" s="75" t="s">
        <v>317</v>
      </c>
      <c r="B40" s="75"/>
      <c r="C40" s="93"/>
      <c r="D40" s="93"/>
      <c r="E40" s="93"/>
      <c r="F40" s="93"/>
      <c r="G40" s="76">
        <v>0.32151619999999997</v>
      </c>
      <c r="H40" s="97"/>
      <c r="I40" s="76">
        <v>0.38</v>
      </c>
      <c r="J40" s="97"/>
      <c r="K40" s="76">
        <v>2.3304499999999999E-2</v>
      </c>
      <c r="L40" s="98"/>
      <c r="M40" s="76">
        <v>0.81</v>
      </c>
      <c r="N40" s="104"/>
    </row>
    <row r="41" spans="1:14" x14ac:dyDescent="0.15">
      <c r="A41" s="84" t="s">
        <v>179</v>
      </c>
      <c r="B41" s="84"/>
      <c r="C41" s="176">
        <v>1830</v>
      </c>
      <c r="D41" s="176"/>
      <c r="E41" s="176"/>
      <c r="F41" s="105"/>
      <c r="G41" s="176">
        <v>1830</v>
      </c>
      <c r="H41" s="176"/>
      <c r="I41" s="176"/>
      <c r="J41" s="84"/>
      <c r="K41" s="176">
        <v>1830</v>
      </c>
      <c r="L41" s="176"/>
      <c r="M41" s="176"/>
      <c r="N41" s="104"/>
    </row>
    <row r="42" spans="1:14" x14ac:dyDescent="0.15">
      <c r="A42" s="71" t="s">
        <v>178</v>
      </c>
      <c r="B42" s="71"/>
      <c r="C42" s="178">
        <v>7320</v>
      </c>
      <c r="D42" s="178"/>
      <c r="E42" s="178"/>
      <c r="F42" s="106"/>
      <c r="G42" s="178">
        <v>7320</v>
      </c>
      <c r="H42" s="178"/>
      <c r="I42" s="178"/>
      <c r="J42" s="71"/>
      <c r="K42" s="178">
        <v>7320</v>
      </c>
      <c r="L42" s="178"/>
      <c r="M42" s="178"/>
      <c r="N42" s="104"/>
    </row>
    <row r="43" spans="1:14" ht="15" thickBot="1" x14ac:dyDescent="0.2">
      <c r="A43" s="89" t="s">
        <v>3</v>
      </c>
      <c r="B43" s="89"/>
      <c r="C43" s="177">
        <v>-1344.6162999999999</v>
      </c>
      <c r="D43" s="177"/>
      <c r="E43" s="177"/>
      <c r="F43" s="107"/>
      <c r="G43" s="177">
        <v>-1332.3707999999999</v>
      </c>
      <c r="H43" s="177"/>
      <c r="I43" s="177"/>
      <c r="J43" s="89"/>
      <c r="K43" s="177">
        <v>-1321.8318999999999</v>
      </c>
      <c r="L43" s="177"/>
      <c r="M43" s="177"/>
      <c r="N43" s="104"/>
    </row>
    <row r="44" spans="1:14" ht="15" customHeight="1" thickTop="1" x14ac:dyDescent="0.15">
      <c r="A44" s="170" t="s">
        <v>310</v>
      </c>
      <c r="B44" s="170"/>
      <c r="C44" s="170"/>
      <c r="D44" s="170"/>
      <c r="E44" s="170"/>
      <c r="F44" s="170"/>
      <c r="G44" s="170"/>
      <c r="H44" s="170"/>
      <c r="I44" s="170"/>
      <c r="J44" s="170"/>
      <c r="K44" s="170"/>
      <c r="L44" s="170"/>
      <c r="M44" s="170"/>
      <c r="N44" s="2"/>
    </row>
    <row r="45" spans="1:14" x14ac:dyDescent="0.15">
      <c r="A45" s="170"/>
      <c r="B45" s="170"/>
      <c r="C45" s="170"/>
      <c r="D45" s="170"/>
      <c r="E45" s="170"/>
      <c r="F45" s="170"/>
      <c r="G45" s="170"/>
      <c r="H45" s="170"/>
      <c r="I45" s="170"/>
      <c r="J45" s="170"/>
      <c r="K45" s="170"/>
      <c r="L45" s="170"/>
      <c r="M45" s="170"/>
      <c r="N45" s="2"/>
    </row>
    <row r="46" spans="1:14" x14ac:dyDescent="0.15">
      <c r="A46" s="170"/>
      <c r="B46" s="170"/>
      <c r="C46" s="170"/>
      <c r="D46" s="170"/>
      <c r="E46" s="170"/>
      <c r="F46" s="170"/>
      <c r="G46" s="170"/>
      <c r="H46" s="170"/>
      <c r="I46" s="170"/>
      <c r="J46" s="170"/>
      <c r="K46" s="170"/>
      <c r="L46" s="170"/>
      <c r="M46" s="170"/>
      <c r="N46" s="2"/>
    </row>
  </sheetData>
  <mergeCells count="14">
    <mergeCell ref="A44:M46"/>
    <mergeCell ref="G43:I43"/>
    <mergeCell ref="K43:M43"/>
    <mergeCell ref="C2:E2"/>
    <mergeCell ref="C43:E43"/>
    <mergeCell ref="C41:E41"/>
    <mergeCell ref="C42:E42"/>
    <mergeCell ref="G42:I42"/>
    <mergeCell ref="K42:M42"/>
    <mergeCell ref="A1:N1"/>
    <mergeCell ref="G2:I2"/>
    <mergeCell ref="K2:M2"/>
    <mergeCell ref="G41:I41"/>
    <mergeCell ref="K41:M41"/>
  </mergeCells>
  <pageMargins left="0.7" right="0.7" top="0.75" bottom="0.75" header="0.3" footer="0.3"/>
  <pageSetup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24"/>
  <sheetViews>
    <sheetView zoomScale="130" zoomScaleNormal="130" workbookViewId="0">
      <selection activeCell="G28" sqref="G28"/>
    </sheetView>
  </sheetViews>
  <sheetFormatPr baseColWidth="10" defaultColWidth="11.1640625" defaultRowHeight="16" x14ac:dyDescent="0.2"/>
  <cols>
    <col min="1" max="1" width="25.6640625" customWidth="1"/>
    <col min="2" max="2" width="1.83203125" customWidth="1"/>
    <col min="3" max="3" width="11.6640625" customWidth="1"/>
    <col min="4" max="4" width="1.83203125" style="1" customWidth="1"/>
    <col min="5" max="5" width="11.6640625" customWidth="1"/>
    <col min="6" max="6" width="1.83203125" style="1" customWidth="1"/>
    <col min="7" max="7" width="11.6640625" style="1" customWidth="1"/>
    <col min="8" max="8" width="1.83203125" style="1" customWidth="1"/>
    <col min="9" max="9" width="11.6640625" customWidth="1"/>
    <col min="10" max="10" width="1.83203125" customWidth="1"/>
    <col min="11" max="11" width="11.5" customWidth="1"/>
    <col min="12" max="12" width="1.83203125" customWidth="1"/>
    <col min="13" max="13" width="11.6640625" customWidth="1"/>
    <col min="14" max="15" width="1.83203125" customWidth="1"/>
    <col min="16" max="16" width="16.1640625" customWidth="1"/>
    <col min="17" max="17" width="1.83203125" customWidth="1"/>
    <col min="18" max="18" width="19.5" customWidth="1"/>
    <col min="19" max="19" width="10.83203125" customWidth="1"/>
  </cols>
  <sheetData>
    <row r="1" spans="1:15" x14ac:dyDescent="0.2">
      <c r="M1" t="s">
        <v>123</v>
      </c>
    </row>
    <row r="2" spans="1:15" ht="17" thickBot="1" x14ac:dyDescent="0.25">
      <c r="A2" s="181" t="s">
        <v>234</v>
      </c>
      <c r="B2" s="181"/>
      <c r="C2" s="181"/>
      <c r="D2" s="181"/>
      <c r="E2" s="181"/>
      <c r="F2" s="181"/>
      <c r="G2" s="181"/>
      <c r="H2" s="181"/>
      <c r="I2" s="181"/>
      <c r="J2" s="181"/>
      <c r="K2" s="181"/>
      <c r="L2" s="181"/>
      <c r="M2" s="181"/>
      <c r="N2" s="181"/>
      <c r="O2" s="28"/>
    </row>
    <row r="3" spans="1:15" ht="17" customHeight="1" thickTop="1" x14ac:dyDescent="0.2">
      <c r="A3" s="2"/>
      <c r="B3" s="6"/>
      <c r="C3" s="182" t="s">
        <v>238</v>
      </c>
      <c r="D3" s="34"/>
      <c r="E3" s="182" t="s">
        <v>239</v>
      </c>
      <c r="F3" s="34"/>
      <c r="G3" s="185" t="s">
        <v>240</v>
      </c>
      <c r="H3" s="34"/>
      <c r="I3" s="182" t="s">
        <v>241</v>
      </c>
      <c r="J3" s="35"/>
      <c r="K3" s="182" t="s">
        <v>243</v>
      </c>
      <c r="L3" s="35"/>
      <c r="M3" s="185" t="s">
        <v>242</v>
      </c>
      <c r="N3" s="33"/>
      <c r="O3" s="27"/>
    </row>
    <row r="4" spans="1:15" ht="27" customHeight="1" x14ac:dyDescent="0.2">
      <c r="A4" s="2"/>
      <c r="B4" s="7"/>
      <c r="C4" s="183"/>
      <c r="D4" s="34"/>
      <c r="E4" s="183"/>
      <c r="F4" s="34"/>
      <c r="G4" s="184"/>
      <c r="H4" s="34"/>
      <c r="I4" s="183"/>
      <c r="J4" s="36"/>
      <c r="K4" s="183"/>
      <c r="L4" s="36"/>
      <c r="M4" s="184"/>
      <c r="N4" s="8"/>
      <c r="O4" s="29"/>
    </row>
    <row r="5" spans="1:15" x14ac:dyDescent="0.2">
      <c r="A5" s="10" t="s">
        <v>168</v>
      </c>
      <c r="B5" s="2"/>
      <c r="C5" s="2"/>
      <c r="D5" s="2"/>
      <c r="E5" s="2"/>
      <c r="F5" s="2"/>
      <c r="G5" s="2"/>
      <c r="H5" s="2"/>
      <c r="I5" s="2"/>
      <c r="J5" s="2"/>
      <c r="K5" s="2"/>
      <c r="L5" s="2"/>
      <c r="M5" s="43"/>
      <c r="N5" s="2"/>
      <c r="O5" s="2"/>
    </row>
    <row r="6" spans="1:15" x14ac:dyDescent="0.2">
      <c r="A6" s="4" t="s">
        <v>236</v>
      </c>
      <c r="B6" s="2"/>
      <c r="C6" s="31">
        <v>-0.92850818427153103</v>
      </c>
      <c r="D6" s="9"/>
      <c r="E6" s="31">
        <v>-1.70047800286577</v>
      </c>
      <c r="F6" s="31"/>
      <c r="G6" s="31">
        <f>C6/E6</f>
        <v>0.54602775378848833</v>
      </c>
      <c r="H6" s="31"/>
      <c r="I6" s="31">
        <v>-0.52021560873736705</v>
      </c>
      <c r="J6" s="31"/>
      <c r="K6" s="31">
        <v>-0.65948199768378402</v>
      </c>
      <c r="L6" s="31"/>
      <c r="M6" s="44">
        <f>I6/K6</f>
        <v>0.78882457832731623</v>
      </c>
      <c r="N6" s="5"/>
      <c r="O6" s="5"/>
    </row>
    <row r="7" spans="1:15" x14ac:dyDescent="0.2">
      <c r="A7" s="4"/>
      <c r="B7" s="2"/>
      <c r="C7" s="11" t="s">
        <v>287</v>
      </c>
      <c r="D7" s="12"/>
      <c r="E7" s="11" t="s">
        <v>291</v>
      </c>
      <c r="F7" s="11"/>
      <c r="G7" s="11" t="s">
        <v>272</v>
      </c>
      <c r="H7" s="11"/>
      <c r="I7" s="11" t="s">
        <v>296</v>
      </c>
      <c r="J7" s="11"/>
      <c r="K7" s="11" t="s">
        <v>301</v>
      </c>
      <c r="L7" s="11"/>
      <c r="M7" s="11" t="s">
        <v>277</v>
      </c>
      <c r="N7" s="5"/>
      <c r="O7" s="5"/>
    </row>
    <row r="8" spans="1:15" x14ac:dyDescent="0.2">
      <c r="A8" s="4" t="s">
        <v>164</v>
      </c>
      <c r="B8" s="2"/>
      <c r="C8" s="31">
        <v>-7.0199520041188901E-2</v>
      </c>
      <c r="D8" s="9"/>
      <c r="E8" s="31">
        <v>-0.41637638068183203</v>
      </c>
      <c r="F8" s="31"/>
      <c r="G8" s="31">
        <f t="shared" ref="G8:G12" si="0">C8/E8</f>
        <v>0.16859630684678736</v>
      </c>
      <c r="H8" s="31"/>
      <c r="I8" s="31">
        <v>-3.2933738436960999E-2</v>
      </c>
      <c r="J8" s="31"/>
      <c r="K8" s="31">
        <v>-7.5153179154820199E-2</v>
      </c>
      <c r="L8" s="31"/>
      <c r="M8" s="44">
        <f t="shared" ref="M8:M12" si="1">I8/K8</f>
        <v>0.43822149385211584</v>
      </c>
      <c r="N8" s="5"/>
      <c r="O8" s="5"/>
    </row>
    <row r="9" spans="1:15" x14ac:dyDescent="0.2">
      <c r="A9" s="4"/>
      <c r="B9" s="2"/>
      <c r="C9" s="11" t="s">
        <v>288</v>
      </c>
      <c r="D9" s="12"/>
      <c r="E9" s="11" t="s">
        <v>292</v>
      </c>
      <c r="F9" s="11"/>
      <c r="G9" s="11" t="s">
        <v>273</v>
      </c>
      <c r="H9" s="11"/>
      <c r="I9" s="11" t="s">
        <v>297</v>
      </c>
      <c r="J9" s="11"/>
      <c r="K9" s="11" t="s">
        <v>302</v>
      </c>
      <c r="L9" s="11"/>
      <c r="M9" s="11" t="s">
        <v>278</v>
      </c>
      <c r="N9" s="5"/>
      <c r="O9" s="5"/>
    </row>
    <row r="10" spans="1:15" x14ac:dyDescent="0.2">
      <c r="A10" s="32" t="s">
        <v>237</v>
      </c>
      <c r="B10" s="2"/>
      <c r="C10" s="31">
        <v>-0.92625847777788095</v>
      </c>
      <c r="D10" s="9"/>
      <c r="E10" s="31">
        <v>-2.2298921211424099</v>
      </c>
      <c r="F10" s="31"/>
      <c r="G10" s="31">
        <f t="shared" si="0"/>
        <v>0.4153826407096966</v>
      </c>
      <c r="H10" s="31"/>
      <c r="I10" s="31">
        <v>-0.47807067005173398</v>
      </c>
      <c r="J10" s="31"/>
      <c r="K10" s="31">
        <v>-0.260545142783916</v>
      </c>
      <c r="L10" s="31"/>
      <c r="M10" s="44">
        <f t="shared" si="1"/>
        <v>1.8348861350611456</v>
      </c>
      <c r="N10" s="5"/>
      <c r="O10" s="5"/>
    </row>
    <row r="11" spans="1:15" x14ac:dyDescent="0.2">
      <c r="A11" s="32"/>
      <c r="B11" s="2"/>
      <c r="C11" s="11" t="s">
        <v>289</v>
      </c>
      <c r="D11" s="12"/>
      <c r="E11" s="11" t="s">
        <v>293</v>
      </c>
      <c r="F11" s="11"/>
      <c r="G11" s="11" t="s">
        <v>274</v>
      </c>
      <c r="H11" s="11"/>
      <c r="I11" s="11" t="s">
        <v>298</v>
      </c>
      <c r="J11" s="11"/>
      <c r="K11" s="11" t="s">
        <v>303</v>
      </c>
      <c r="L11" s="11"/>
      <c r="M11" s="11" t="s">
        <v>279</v>
      </c>
      <c r="N11" s="5"/>
      <c r="O11" s="5"/>
    </row>
    <row r="12" spans="1:15" ht="16" customHeight="1" x14ac:dyDescent="0.2">
      <c r="A12" s="4" t="s">
        <v>165</v>
      </c>
      <c r="B12" s="2"/>
      <c r="C12" s="31">
        <v>-2.31078763188503</v>
      </c>
      <c r="D12" s="9"/>
      <c r="E12" s="31">
        <v>-5.58247518711255</v>
      </c>
      <c r="F12" s="31"/>
      <c r="G12" s="31">
        <f t="shared" si="0"/>
        <v>0.413936032751137</v>
      </c>
      <c r="H12" s="31"/>
      <c r="I12" s="31">
        <v>-0.83628064129287605</v>
      </c>
      <c r="J12" s="31"/>
      <c r="K12" s="31">
        <v>-1.0614849221217799</v>
      </c>
      <c r="L12" s="31"/>
      <c r="M12" s="44">
        <f t="shared" si="1"/>
        <v>0.78784033938160158</v>
      </c>
      <c r="N12" s="5"/>
      <c r="O12" s="5"/>
    </row>
    <row r="13" spans="1:15" ht="16" customHeight="1" x14ac:dyDescent="0.2">
      <c r="A13" s="4"/>
      <c r="B13" s="2"/>
      <c r="C13" s="11" t="s">
        <v>290</v>
      </c>
      <c r="D13" s="12"/>
      <c r="E13" s="11" t="s">
        <v>294</v>
      </c>
      <c r="F13" s="11"/>
      <c r="G13" s="11" t="s">
        <v>275</v>
      </c>
      <c r="H13" s="11"/>
      <c r="I13" s="11" t="s">
        <v>299</v>
      </c>
      <c r="J13" s="11"/>
      <c r="K13" s="11" t="s">
        <v>304</v>
      </c>
      <c r="L13" s="11"/>
      <c r="M13" s="11" t="s">
        <v>280</v>
      </c>
      <c r="N13" s="5"/>
      <c r="O13" s="5"/>
    </row>
    <row r="14" spans="1:15" x14ac:dyDescent="0.2">
      <c r="A14" s="9" t="s">
        <v>166</v>
      </c>
      <c r="B14" s="2"/>
      <c r="C14" s="31">
        <v>-0.87900789229176601</v>
      </c>
      <c r="D14" s="9"/>
      <c r="E14" s="31">
        <v>-3.2108901631186302</v>
      </c>
      <c r="F14" s="31"/>
      <c r="G14" s="31">
        <f>C14/E14</f>
        <v>0.2737583186084494</v>
      </c>
      <c r="H14" s="31"/>
      <c r="I14" s="31">
        <v>-0.48199663215576299</v>
      </c>
      <c r="J14" s="31"/>
      <c r="K14" s="31">
        <v>-0.65799061081353505</v>
      </c>
      <c r="L14" s="31"/>
      <c r="M14" s="44">
        <f>I14/K14</f>
        <v>0.7325281306975272</v>
      </c>
      <c r="N14" s="5"/>
      <c r="O14" s="5"/>
    </row>
    <row r="15" spans="1:15" ht="17" thickBot="1" x14ac:dyDescent="0.25">
      <c r="A15" s="25"/>
      <c r="B15" s="25"/>
      <c r="C15" s="11" t="s">
        <v>270</v>
      </c>
      <c r="D15" s="45"/>
      <c r="E15" s="11" t="s">
        <v>295</v>
      </c>
      <c r="F15" s="45"/>
      <c r="G15" s="11" t="s">
        <v>276</v>
      </c>
      <c r="H15" s="45"/>
      <c r="I15" s="11" t="s">
        <v>300</v>
      </c>
      <c r="J15" s="45"/>
      <c r="K15" s="11" t="s">
        <v>305</v>
      </c>
      <c r="L15" s="45"/>
      <c r="M15" s="11" t="s">
        <v>281</v>
      </c>
      <c r="N15" s="5"/>
      <c r="O15" s="5"/>
    </row>
    <row r="16" spans="1:15" ht="17" customHeight="1" thickTop="1" x14ac:dyDescent="0.2">
      <c r="A16" s="179" t="s">
        <v>306</v>
      </c>
      <c r="B16" s="179"/>
      <c r="C16" s="179"/>
      <c r="D16" s="179"/>
      <c r="E16" s="179"/>
      <c r="F16" s="179"/>
      <c r="G16" s="179"/>
      <c r="H16" s="179"/>
      <c r="I16" s="179"/>
      <c r="J16" s="179"/>
      <c r="K16" s="179"/>
      <c r="L16" s="179"/>
      <c r="M16" s="179"/>
      <c r="N16" s="179"/>
      <c r="O16" s="5"/>
    </row>
    <row r="17" spans="1:27" x14ac:dyDescent="0.2">
      <c r="A17" s="180"/>
      <c r="B17" s="180"/>
      <c r="C17" s="180"/>
      <c r="D17" s="180"/>
      <c r="E17" s="180"/>
      <c r="F17" s="180"/>
      <c r="G17" s="180"/>
      <c r="H17" s="180"/>
      <c r="I17" s="180"/>
      <c r="J17" s="180"/>
      <c r="K17" s="180"/>
      <c r="L17" s="180"/>
      <c r="M17" s="180"/>
      <c r="N17" s="180"/>
      <c r="O17" s="5"/>
    </row>
    <row r="18" spans="1:27" x14ac:dyDescent="0.2">
      <c r="A18" s="180"/>
      <c r="B18" s="180"/>
      <c r="C18" s="180"/>
      <c r="D18" s="180"/>
      <c r="E18" s="180"/>
      <c r="F18" s="180"/>
      <c r="G18" s="180"/>
      <c r="H18" s="180"/>
      <c r="I18" s="180"/>
      <c r="J18" s="180"/>
      <c r="K18" s="180"/>
      <c r="L18" s="180"/>
      <c r="M18" s="180"/>
      <c r="N18" s="180"/>
      <c r="O18" s="5"/>
    </row>
    <row r="19" spans="1:27" x14ac:dyDescent="0.2">
      <c r="A19" s="180"/>
      <c r="B19" s="180"/>
      <c r="C19" s="180"/>
      <c r="D19" s="180"/>
      <c r="E19" s="180"/>
      <c r="F19" s="180"/>
      <c r="G19" s="180"/>
      <c r="H19" s="180"/>
      <c r="I19" s="180"/>
      <c r="J19" s="180"/>
      <c r="K19" s="180"/>
      <c r="L19" s="180"/>
      <c r="M19" s="180"/>
      <c r="N19" s="180"/>
      <c r="O19" s="5"/>
    </row>
    <row r="20" spans="1:27" ht="35" customHeight="1" x14ac:dyDescent="0.2">
      <c r="A20" s="180"/>
      <c r="B20" s="180"/>
      <c r="C20" s="180"/>
      <c r="D20" s="180"/>
      <c r="E20" s="180"/>
      <c r="F20" s="180"/>
      <c r="G20" s="180"/>
      <c r="H20" s="180"/>
      <c r="I20" s="180"/>
      <c r="J20" s="180"/>
      <c r="K20" s="180"/>
      <c r="L20" s="180"/>
      <c r="M20" s="180"/>
      <c r="N20" s="180"/>
      <c r="O20" s="5"/>
    </row>
    <row r="21" spans="1:27" ht="17" customHeight="1" x14ac:dyDescent="0.2">
      <c r="A21" s="180"/>
      <c r="B21" s="180"/>
      <c r="C21" s="180"/>
      <c r="D21" s="180"/>
      <c r="E21" s="180"/>
      <c r="F21" s="180"/>
      <c r="G21" s="180"/>
      <c r="H21" s="180"/>
      <c r="I21" s="180"/>
      <c r="J21" s="180"/>
      <c r="K21" s="180"/>
      <c r="L21" s="180"/>
      <c r="M21" s="180"/>
      <c r="N21" s="180"/>
      <c r="O21" s="30"/>
    </row>
    <row r="22" spans="1:27" x14ac:dyDescent="0.2">
      <c r="A22" s="180"/>
      <c r="B22" s="180"/>
      <c r="C22" s="180"/>
      <c r="D22" s="180"/>
      <c r="E22" s="180"/>
      <c r="F22" s="180"/>
      <c r="G22" s="180"/>
      <c r="H22" s="180"/>
      <c r="I22" s="180"/>
      <c r="J22" s="180"/>
      <c r="K22" s="180"/>
      <c r="L22" s="180"/>
      <c r="M22" s="180"/>
      <c r="N22" s="180"/>
      <c r="O22" s="26"/>
    </row>
    <row r="23" spans="1:27" x14ac:dyDescent="0.2">
      <c r="O23" s="26"/>
    </row>
    <row r="24" spans="1:27" x14ac:dyDescent="0.2">
      <c r="Y24" s="1"/>
      <c r="AA24" s="1"/>
    </row>
  </sheetData>
  <mergeCells count="8">
    <mergeCell ref="A16:N22"/>
    <mergeCell ref="A2:N2"/>
    <mergeCell ref="C3:C4"/>
    <mergeCell ref="E3:E4"/>
    <mergeCell ref="I3:I4"/>
    <mergeCell ref="K3:K4"/>
    <mergeCell ref="G3:G4"/>
    <mergeCell ref="M3:M4"/>
  </mergeCells>
  <pageMargins left="0.7" right="0.7" top="0.75" bottom="0.75" header="0.3" footer="0.3"/>
  <pageSetup orientation="landscape"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C3:K16"/>
  <sheetViews>
    <sheetView zoomScale="120" zoomScaleNormal="120" workbookViewId="0">
      <selection activeCell="P14" sqref="P14"/>
    </sheetView>
  </sheetViews>
  <sheetFormatPr baseColWidth="10" defaultColWidth="11.1640625" defaultRowHeight="16" x14ac:dyDescent="0.2"/>
  <cols>
    <col min="3" max="3" width="26.83203125" bestFit="1" customWidth="1"/>
    <col min="4" max="4" width="1.33203125" customWidth="1"/>
    <col min="5" max="5" width="10.5" customWidth="1"/>
    <col min="6" max="6" width="1.33203125" customWidth="1"/>
    <col min="7" max="7" width="10.5" customWidth="1"/>
    <col min="8" max="8" width="1.33203125" customWidth="1"/>
    <col min="9" max="9" width="10.5" customWidth="1"/>
    <col min="10" max="10" width="1.33203125" customWidth="1"/>
    <col min="11" max="11" width="10.5" customWidth="1"/>
    <col min="12" max="12" width="11.1640625" customWidth="1"/>
  </cols>
  <sheetData>
    <row r="3" spans="3:11" ht="17" thickBot="1" x14ac:dyDescent="0.25">
      <c r="C3" s="166" t="s">
        <v>233</v>
      </c>
      <c r="D3" s="166"/>
      <c r="E3" s="166"/>
      <c r="F3" s="166"/>
      <c r="G3" s="166"/>
      <c r="H3" s="166"/>
      <c r="I3" s="166"/>
      <c r="J3" s="166"/>
      <c r="K3" s="166"/>
    </row>
    <row r="4" spans="3:11" ht="17" thickTop="1" x14ac:dyDescent="0.2">
      <c r="C4" s="104"/>
      <c r="D4" s="108"/>
      <c r="E4" s="188" t="s">
        <v>238</v>
      </c>
      <c r="F4" s="109"/>
      <c r="G4" s="188" t="s">
        <v>239</v>
      </c>
      <c r="H4" s="110"/>
      <c r="I4" s="188" t="s">
        <v>252</v>
      </c>
      <c r="J4" s="109"/>
      <c r="K4" s="188" t="s">
        <v>253</v>
      </c>
    </row>
    <row r="5" spans="3:11" ht="27" customHeight="1" x14ac:dyDescent="0.2">
      <c r="C5" s="104"/>
      <c r="D5" s="111"/>
      <c r="E5" s="189"/>
      <c r="F5" s="109"/>
      <c r="G5" s="189"/>
      <c r="H5" s="119"/>
      <c r="I5" s="189"/>
      <c r="J5" s="109"/>
      <c r="K5" s="189"/>
    </row>
    <row r="6" spans="3:11" x14ac:dyDescent="0.2">
      <c r="C6" s="112" t="s">
        <v>171</v>
      </c>
      <c r="D6" s="104"/>
      <c r="E6" s="104"/>
      <c r="F6" s="104"/>
      <c r="G6" s="104"/>
      <c r="H6" s="104"/>
      <c r="I6" s="104"/>
      <c r="J6" s="104"/>
      <c r="K6" s="104"/>
    </row>
    <row r="7" spans="3:11" x14ac:dyDescent="0.2">
      <c r="C7" s="57" t="s">
        <v>249</v>
      </c>
      <c r="D7" s="104"/>
      <c r="E7" s="113">
        <v>6.25</v>
      </c>
      <c r="F7" s="114"/>
      <c r="G7" s="113">
        <v>5.1660000000000004</v>
      </c>
      <c r="H7" s="114"/>
      <c r="I7" s="113">
        <v>2.3860000000000001</v>
      </c>
      <c r="J7" s="114"/>
      <c r="K7" s="113">
        <v>1.042</v>
      </c>
    </row>
    <row r="8" spans="3:11" x14ac:dyDescent="0.2">
      <c r="C8" s="57"/>
      <c r="D8" s="104"/>
      <c r="E8" s="115" t="s">
        <v>268</v>
      </c>
      <c r="F8" s="116"/>
      <c r="G8" s="115" t="s">
        <v>269</v>
      </c>
      <c r="H8" s="116"/>
      <c r="I8" s="115" t="s">
        <v>262</v>
      </c>
      <c r="J8" s="116"/>
      <c r="K8" s="115" t="s">
        <v>270</v>
      </c>
    </row>
    <row r="9" spans="3:11" x14ac:dyDescent="0.2">
      <c r="C9" s="112" t="s">
        <v>170</v>
      </c>
      <c r="D9" s="104"/>
      <c r="E9" s="60"/>
      <c r="F9" s="116"/>
      <c r="G9" s="61"/>
      <c r="H9" s="116"/>
      <c r="I9" s="60"/>
      <c r="J9" s="116"/>
      <c r="K9" s="61"/>
    </row>
    <row r="10" spans="3:11" x14ac:dyDescent="0.2">
      <c r="C10" s="104" t="s">
        <v>250</v>
      </c>
      <c r="D10" s="104"/>
      <c r="E10" s="117">
        <f>204.908/10</f>
        <v>20.4908</v>
      </c>
      <c r="F10" s="117"/>
      <c r="G10" s="117">
        <f>133.268/10</f>
        <v>13.3268</v>
      </c>
      <c r="H10" s="117"/>
      <c r="I10" s="117">
        <f>117.938/10</f>
        <v>11.793800000000001</v>
      </c>
      <c r="J10" s="117"/>
      <c r="K10" s="117">
        <f>36.642/10</f>
        <v>3.6642000000000001</v>
      </c>
    </row>
    <row r="11" spans="3:11" x14ac:dyDescent="0.2">
      <c r="C11" s="104" t="s">
        <v>251</v>
      </c>
      <c r="D11" s="104"/>
      <c r="E11" s="117">
        <f>405.562/10</f>
        <v>40.556200000000004</v>
      </c>
      <c r="F11" s="117"/>
      <c r="G11" s="117">
        <f>317.918/10</f>
        <v>31.791800000000002</v>
      </c>
      <c r="H11" s="117"/>
      <c r="I11" s="117">
        <f>182.338/10</f>
        <v>18.233799999999999</v>
      </c>
      <c r="J11" s="117"/>
      <c r="K11" s="117">
        <f>59.832/10</f>
        <v>5.9832000000000001</v>
      </c>
    </row>
    <row r="12" spans="3:11" ht="17" customHeight="1" x14ac:dyDescent="0.2">
      <c r="C12" s="104" t="s">
        <v>266</v>
      </c>
      <c r="D12" s="104"/>
      <c r="E12" s="117">
        <f>((E11-E10)/E10)*100</f>
        <v>97.923946356413623</v>
      </c>
      <c r="F12" s="117"/>
      <c r="G12" s="117">
        <f>100*(G11-G10)/G10</f>
        <v>138.55539214214969</v>
      </c>
      <c r="H12" s="117"/>
      <c r="I12" s="117">
        <f>100*(I11-I10)/I10</f>
        <v>54.604961929149191</v>
      </c>
      <c r="J12" s="117"/>
      <c r="K12" s="117">
        <f>100*(K11-K10)/K10</f>
        <v>63.288030129359754</v>
      </c>
    </row>
    <row r="13" spans="3:11" ht="17" customHeight="1" thickBot="1" x14ac:dyDescent="0.25">
      <c r="C13" s="104"/>
      <c r="D13" s="104"/>
      <c r="E13" s="115" t="s">
        <v>282</v>
      </c>
      <c r="F13" s="118"/>
      <c r="G13" s="115" t="s">
        <v>283</v>
      </c>
      <c r="H13" s="118"/>
      <c r="I13" s="115" t="s">
        <v>284</v>
      </c>
      <c r="J13" s="118"/>
      <c r="K13" s="115" t="s">
        <v>285</v>
      </c>
    </row>
    <row r="14" spans="3:11" ht="17" customHeight="1" thickTop="1" x14ac:dyDescent="0.2">
      <c r="C14" s="186" t="s">
        <v>271</v>
      </c>
      <c r="D14" s="186"/>
      <c r="E14" s="186"/>
      <c r="F14" s="186"/>
      <c r="G14" s="186"/>
      <c r="H14" s="186"/>
      <c r="I14" s="186"/>
      <c r="J14" s="186"/>
      <c r="K14" s="186"/>
    </row>
    <row r="15" spans="3:11" ht="58" customHeight="1" x14ac:dyDescent="0.2">
      <c r="C15" s="187"/>
      <c r="D15" s="187"/>
      <c r="E15" s="187"/>
      <c r="F15" s="187"/>
      <c r="G15" s="187"/>
      <c r="H15" s="187"/>
      <c r="I15" s="187"/>
      <c r="J15" s="187"/>
      <c r="K15" s="187"/>
    </row>
    <row r="16" spans="3:11" x14ac:dyDescent="0.2">
      <c r="C16" s="13"/>
      <c r="D16" s="13"/>
      <c r="E16" s="13"/>
      <c r="F16" s="13"/>
      <c r="G16" s="13"/>
      <c r="H16" s="13"/>
      <c r="I16" s="13"/>
      <c r="J16" s="13"/>
      <c r="K16" s="13"/>
    </row>
  </sheetData>
  <mergeCells count="6">
    <mergeCell ref="C14:K15"/>
    <mergeCell ref="E4:E5"/>
    <mergeCell ref="G4:G5"/>
    <mergeCell ref="C3:K3"/>
    <mergeCell ref="I4:I5"/>
    <mergeCell ref="K4:K5"/>
  </mergeCells>
  <pageMargins left="0.75" right="0.75" top="1" bottom="1" header="0.5" footer="0.5"/>
  <pageSetup orientation="landscape"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367"/>
  <sheetViews>
    <sheetView workbookViewId="0">
      <selection activeCell="A317" sqref="A3:E317"/>
    </sheetView>
  </sheetViews>
  <sheetFormatPr baseColWidth="10" defaultColWidth="10.83203125" defaultRowHeight="16" x14ac:dyDescent="0.2"/>
  <cols>
    <col min="1" max="1" width="31.83203125" style="14" customWidth="1"/>
    <col min="2" max="2" width="1.83203125" style="14" customWidth="1"/>
    <col min="3" max="3" width="8.83203125" style="16" customWidth="1"/>
    <col min="4" max="4" width="1.83203125" style="16" customWidth="1"/>
    <col min="5" max="5" width="8.83203125" style="16" customWidth="1"/>
    <col min="6" max="8" width="10.83203125" style="14"/>
    <col min="9" max="9" width="18.83203125" style="14" customWidth="1"/>
    <col min="10" max="16384" width="10.83203125" style="14"/>
  </cols>
  <sheetData>
    <row r="1" spans="1:5" ht="13" customHeight="1" x14ac:dyDescent="0.2">
      <c r="A1" s="15" t="s">
        <v>185</v>
      </c>
    </row>
    <row r="2" spans="1:5" ht="13" customHeight="1" x14ac:dyDescent="0.2"/>
    <row r="3" spans="1:5" ht="13" customHeight="1" thickBot="1" x14ac:dyDescent="0.25">
      <c r="A3" s="191" t="s">
        <v>7</v>
      </c>
      <c r="B3" s="191"/>
      <c r="C3" s="191"/>
      <c r="D3" s="191"/>
      <c r="E3" s="191"/>
    </row>
    <row r="4" spans="1:5" ht="13" customHeight="1" thickTop="1" x14ac:dyDescent="0.2">
      <c r="A4" s="121" t="s">
        <v>0</v>
      </c>
      <c r="B4" s="122"/>
      <c r="C4" s="123" t="s">
        <v>1</v>
      </c>
      <c r="D4" s="124"/>
      <c r="E4" s="123" t="s">
        <v>2</v>
      </c>
    </row>
    <row r="5" spans="1:5" ht="13" customHeight="1" x14ac:dyDescent="0.2">
      <c r="A5" s="125" t="s">
        <v>186</v>
      </c>
      <c r="B5" s="122"/>
      <c r="C5" s="124"/>
      <c r="D5" s="124"/>
      <c r="E5" s="124"/>
    </row>
    <row r="6" spans="1:5" ht="13" customHeight="1" x14ac:dyDescent="0.2">
      <c r="A6" s="126" t="s">
        <v>6</v>
      </c>
      <c r="B6" s="126"/>
      <c r="C6" s="127">
        <v>0.14237939999999999</v>
      </c>
      <c r="D6" s="127"/>
      <c r="E6" s="127">
        <v>0.186</v>
      </c>
    </row>
    <row r="7" spans="1:5" ht="13" customHeight="1" x14ac:dyDescent="0.2">
      <c r="A7" s="126" t="s">
        <v>20</v>
      </c>
      <c r="B7" s="126"/>
      <c r="C7" s="127">
        <v>-2.1963999999999998E-3</v>
      </c>
      <c r="D7" s="127"/>
      <c r="E7" s="127">
        <v>1.2999999999999999E-2</v>
      </c>
    </row>
    <row r="8" spans="1:5" ht="13" customHeight="1" x14ac:dyDescent="0.2">
      <c r="A8" s="126" t="s">
        <v>21</v>
      </c>
      <c r="B8" s="126"/>
      <c r="C8" s="127">
        <v>-0.13325419999999999</v>
      </c>
      <c r="D8" s="127"/>
      <c r="E8" s="127">
        <v>0.75900000000000001</v>
      </c>
    </row>
    <row r="9" spans="1:5" ht="13" customHeight="1" x14ac:dyDescent="0.2">
      <c r="A9" s="126" t="s">
        <v>22</v>
      </c>
      <c r="B9" s="126"/>
      <c r="C9" s="127">
        <v>-0.13794500000000001</v>
      </c>
      <c r="D9" s="127"/>
      <c r="E9" s="127">
        <v>0.751</v>
      </c>
    </row>
    <row r="10" spans="1:5" ht="13" customHeight="1" x14ac:dyDescent="0.2">
      <c r="A10" s="126" t="s">
        <v>23</v>
      </c>
      <c r="B10" s="126"/>
      <c r="C10" s="127">
        <v>-0.2359667</v>
      </c>
      <c r="D10" s="127"/>
      <c r="E10" s="127">
        <v>0.61599999999999999</v>
      </c>
    </row>
    <row r="11" spans="1:5" ht="13" customHeight="1" x14ac:dyDescent="0.2">
      <c r="A11" s="126" t="s">
        <v>24</v>
      </c>
      <c r="B11" s="126"/>
      <c r="C11" s="127">
        <v>-0.77458050000000001</v>
      </c>
      <c r="D11" s="127"/>
      <c r="E11" s="127">
        <v>0.159</v>
      </c>
    </row>
    <row r="12" spans="1:5" ht="13" customHeight="1" x14ac:dyDescent="0.2">
      <c r="A12" s="126" t="s">
        <v>25</v>
      </c>
      <c r="B12" s="126"/>
      <c r="C12" s="127">
        <v>-0.27948420000000002</v>
      </c>
      <c r="D12" s="127"/>
      <c r="E12" s="127">
        <v>0.40200000000000002</v>
      </c>
    </row>
    <row r="13" spans="1:5" ht="13" customHeight="1" x14ac:dyDescent="0.2">
      <c r="A13" s="126" t="s">
        <v>26</v>
      </c>
      <c r="B13" s="126"/>
      <c r="C13" s="127">
        <v>-1.2056150000000001</v>
      </c>
      <c r="D13" s="127"/>
      <c r="E13" s="127">
        <v>1.4999999999999999E-2</v>
      </c>
    </row>
    <row r="14" spans="1:5" ht="13" customHeight="1" x14ac:dyDescent="0.2">
      <c r="A14" s="126" t="s">
        <v>27</v>
      </c>
      <c r="B14" s="126"/>
      <c r="C14" s="127">
        <v>3.13164</v>
      </c>
      <c r="D14" s="127"/>
      <c r="E14" s="127">
        <v>0.26300000000000001</v>
      </c>
    </row>
    <row r="15" spans="1:5" ht="13" customHeight="1" x14ac:dyDescent="0.2">
      <c r="A15" s="126" t="s">
        <v>28</v>
      </c>
      <c r="B15" s="126"/>
      <c r="C15" s="127">
        <v>4.3114509999999999</v>
      </c>
      <c r="D15" s="127"/>
      <c r="E15" s="127">
        <v>0.14699999999999999</v>
      </c>
    </row>
    <row r="16" spans="1:5" ht="13" customHeight="1" x14ac:dyDescent="0.2">
      <c r="A16" s="126" t="s">
        <v>29</v>
      </c>
      <c r="B16" s="126"/>
      <c r="C16" s="127">
        <v>-0.81008369999999996</v>
      </c>
      <c r="D16" s="127"/>
      <c r="E16" s="127">
        <v>0.24299999999999999</v>
      </c>
    </row>
    <row r="17" spans="1:5" ht="13" customHeight="1" x14ac:dyDescent="0.2">
      <c r="A17" s="126" t="s">
        <v>30</v>
      </c>
      <c r="B17" s="126"/>
      <c r="C17" s="127">
        <v>-2.5309000000000002E-2</v>
      </c>
      <c r="D17" s="127"/>
      <c r="E17" s="127">
        <v>0.85399999999999998</v>
      </c>
    </row>
    <row r="18" spans="1:5" ht="13" customHeight="1" x14ac:dyDescent="0.2">
      <c r="A18" s="126" t="s">
        <v>31</v>
      </c>
      <c r="B18" s="126"/>
      <c r="C18" s="127">
        <v>5.8076559999999997</v>
      </c>
      <c r="D18" s="127"/>
      <c r="E18" s="127">
        <v>0</v>
      </c>
    </row>
    <row r="19" spans="1:5" ht="13" customHeight="1" x14ac:dyDescent="0.2">
      <c r="A19" s="126" t="s">
        <v>181</v>
      </c>
      <c r="B19" s="126"/>
      <c r="C19" s="127">
        <v>3.4018229999999998</v>
      </c>
      <c r="D19" s="127"/>
      <c r="E19" s="127">
        <v>0</v>
      </c>
    </row>
    <row r="20" spans="1:5" ht="13" customHeight="1" x14ac:dyDescent="0.2">
      <c r="A20" s="126" t="s">
        <v>32</v>
      </c>
      <c r="B20" s="126"/>
      <c r="C20" s="127">
        <v>1.671141</v>
      </c>
      <c r="D20" s="127"/>
      <c r="E20" s="127">
        <v>0.184</v>
      </c>
    </row>
    <row r="21" spans="1:5" ht="13" customHeight="1" x14ac:dyDescent="0.2">
      <c r="A21" s="126" t="s">
        <v>33</v>
      </c>
      <c r="B21" s="126"/>
      <c r="C21" s="127">
        <v>0.2771631</v>
      </c>
      <c r="D21" s="127"/>
      <c r="E21" s="127">
        <v>0.501</v>
      </c>
    </row>
    <row r="22" spans="1:5" ht="13" customHeight="1" x14ac:dyDescent="0.2">
      <c r="A22" s="126" t="s">
        <v>34</v>
      </c>
      <c r="B22" s="126"/>
      <c r="C22" s="127">
        <v>2.6155080000000002</v>
      </c>
      <c r="D22" s="127"/>
      <c r="E22" s="127">
        <v>0.498</v>
      </c>
    </row>
    <row r="23" spans="1:5" ht="13" customHeight="1" x14ac:dyDescent="0.2">
      <c r="A23" s="126" t="s">
        <v>35</v>
      </c>
      <c r="B23" s="126"/>
      <c r="C23" s="127">
        <v>4.87164E-2</v>
      </c>
      <c r="D23" s="127"/>
      <c r="E23" s="127">
        <v>0.94299999999999995</v>
      </c>
    </row>
    <row r="24" spans="1:5" ht="13" customHeight="1" x14ac:dyDescent="0.2">
      <c r="A24" s="126" t="s">
        <v>36</v>
      </c>
      <c r="B24" s="126"/>
      <c r="C24" s="127">
        <v>-1.2335E-3</v>
      </c>
      <c r="D24" s="127"/>
      <c r="E24" s="127">
        <v>0.998</v>
      </c>
    </row>
    <row r="25" spans="1:5" ht="13" customHeight="1" x14ac:dyDescent="0.2">
      <c r="A25" s="126" t="s">
        <v>37</v>
      </c>
      <c r="B25" s="126"/>
      <c r="C25" s="127">
        <v>-0.76983579999999996</v>
      </c>
      <c r="D25" s="127"/>
      <c r="E25" s="127">
        <v>0.122</v>
      </c>
    </row>
    <row r="26" spans="1:5" ht="13" customHeight="1" x14ac:dyDescent="0.2">
      <c r="A26" s="126" t="s">
        <v>38</v>
      </c>
      <c r="B26" s="126"/>
      <c r="C26" s="127">
        <v>8.6042300000000002E-2</v>
      </c>
      <c r="D26" s="127"/>
      <c r="E26" s="127">
        <v>0.85299999999999998</v>
      </c>
    </row>
    <row r="27" spans="1:5" ht="13" customHeight="1" x14ac:dyDescent="0.2">
      <c r="A27" s="126" t="s">
        <v>39</v>
      </c>
      <c r="B27" s="126"/>
      <c r="C27" s="127">
        <v>-0.55939079999999997</v>
      </c>
      <c r="D27" s="127"/>
      <c r="E27" s="127">
        <v>0.24399999999999999</v>
      </c>
    </row>
    <row r="28" spans="1:5" ht="13" customHeight="1" x14ac:dyDescent="0.2">
      <c r="A28" s="126" t="s">
        <v>40</v>
      </c>
      <c r="B28" s="126"/>
      <c r="C28" s="127">
        <v>-0.30115399999999998</v>
      </c>
      <c r="D28" s="127"/>
      <c r="E28" s="127">
        <v>0.73499999999999999</v>
      </c>
    </row>
    <row r="29" spans="1:5" ht="13" customHeight="1" x14ac:dyDescent="0.2">
      <c r="A29" s="126" t="s">
        <v>41</v>
      </c>
      <c r="B29" s="126"/>
      <c r="C29" s="127">
        <v>-1.2467999999999999E-3</v>
      </c>
      <c r="D29" s="127"/>
      <c r="E29" s="127">
        <v>0.95399999999999996</v>
      </c>
    </row>
    <row r="30" spans="1:5" ht="13" customHeight="1" x14ac:dyDescent="0.2">
      <c r="A30" s="126" t="s">
        <v>42</v>
      </c>
      <c r="B30" s="126"/>
      <c r="C30" s="127">
        <v>0.16427530000000001</v>
      </c>
      <c r="D30" s="127"/>
      <c r="E30" s="127">
        <v>0.67600000000000005</v>
      </c>
    </row>
    <row r="31" spans="1:5" ht="13" customHeight="1" x14ac:dyDescent="0.2">
      <c r="A31" s="126" t="s">
        <v>43</v>
      </c>
      <c r="B31" s="126"/>
      <c r="C31" s="127">
        <v>0.25853670000000001</v>
      </c>
      <c r="D31" s="127"/>
      <c r="E31" s="127">
        <v>0.63600000000000001</v>
      </c>
    </row>
    <row r="32" spans="1:5" ht="13" customHeight="1" x14ac:dyDescent="0.2">
      <c r="A32" s="126" t="s">
        <v>44</v>
      </c>
      <c r="B32" s="126"/>
      <c r="C32" s="127">
        <v>0.64015659999999996</v>
      </c>
      <c r="D32" s="127"/>
      <c r="E32" s="127">
        <v>0.30199999999999999</v>
      </c>
    </row>
    <row r="33" spans="1:5" ht="13" customHeight="1" x14ac:dyDescent="0.2">
      <c r="A33" s="126" t="s">
        <v>45</v>
      </c>
      <c r="B33" s="126"/>
      <c r="C33" s="127">
        <v>0.40044590000000002</v>
      </c>
      <c r="D33" s="127"/>
      <c r="E33" s="127">
        <v>0.58599999999999997</v>
      </c>
    </row>
    <row r="34" spans="1:5" ht="13" customHeight="1" x14ac:dyDescent="0.2">
      <c r="A34" s="126" t="s">
        <v>46</v>
      </c>
      <c r="B34" s="126"/>
      <c r="C34" s="127">
        <v>2.763585</v>
      </c>
      <c r="D34" s="127"/>
      <c r="E34" s="127">
        <v>0</v>
      </c>
    </row>
    <row r="35" spans="1:5" ht="13" customHeight="1" x14ac:dyDescent="0.2">
      <c r="A35" s="126" t="s">
        <v>47</v>
      </c>
      <c r="B35" s="126"/>
      <c r="C35" s="127">
        <v>0.51416569999999995</v>
      </c>
      <c r="D35" s="127"/>
      <c r="E35" s="127">
        <v>0.42499999999999999</v>
      </c>
    </row>
    <row r="36" spans="1:5" ht="13" customHeight="1" x14ac:dyDescent="0.2">
      <c r="A36" s="126" t="s">
        <v>48</v>
      </c>
      <c r="B36" s="126"/>
      <c r="C36" s="127">
        <v>-0.4850159</v>
      </c>
      <c r="D36" s="127"/>
      <c r="E36" s="127">
        <v>0.122</v>
      </c>
    </row>
    <row r="37" spans="1:5" ht="13" customHeight="1" x14ac:dyDescent="0.2">
      <c r="A37" s="126" t="s">
        <v>49</v>
      </c>
      <c r="B37" s="126"/>
      <c r="C37" s="127">
        <v>0.6708229</v>
      </c>
      <c r="D37" s="127"/>
      <c r="E37" s="127">
        <v>0.113</v>
      </c>
    </row>
    <row r="38" spans="1:5" ht="13" customHeight="1" x14ac:dyDescent="0.2">
      <c r="A38" s="126" t="s">
        <v>50</v>
      </c>
      <c r="B38" s="126"/>
      <c r="C38" s="127">
        <v>-0.58544379999999996</v>
      </c>
      <c r="D38" s="127"/>
      <c r="E38" s="127">
        <v>5.7000000000000002E-2</v>
      </c>
    </row>
    <row r="39" spans="1:5" ht="13" customHeight="1" x14ac:dyDescent="0.2">
      <c r="A39" s="126" t="s">
        <v>51</v>
      </c>
      <c r="B39" s="126"/>
      <c r="C39" s="127">
        <v>-0.76048130000000003</v>
      </c>
      <c r="D39" s="127"/>
      <c r="E39" s="127">
        <v>0.223</v>
      </c>
    </row>
    <row r="40" spans="1:5" ht="13" customHeight="1" x14ac:dyDescent="0.2">
      <c r="A40" s="126" t="s">
        <v>52</v>
      </c>
      <c r="B40" s="126"/>
      <c r="C40" s="127">
        <v>0.59811760000000003</v>
      </c>
      <c r="D40" s="127"/>
      <c r="E40" s="127">
        <v>5.5E-2</v>
      </c>
    </row>
    <row r="41" spans="1:5" ht="13" customHeight="1" x14ac:dyDescent="0.2">
      <c r="A41" s="126" t="s">
        <v>53</v>
      </c>
      <c r="B41" s="126"/>
      <c r="C41" s="127">
        <v>-0.98938190000000004</v>
      </c>
      <c r="D41" s="127"/>
      <c r="E41" s="127">
        <v>8.5000000000000006E-2</v>
      </c>
    </row>
    <row r="42" spans="1:5" ht="13" customHeight="1" x14ac:dyDescent="0.2">
      <c r="A42" s="126" t="s">
        <v>54</v>
      </c>
      <c r="B42" s="126"/>
      <c r="C42" s="127">
        <v>0.39950829999999998</v>
      </c>
      <c r="D42" s="127"/>
      <c r="E42" s="127">
        <v>0.39100000000000001</v>
      </c>
    </row>
    <row r="43" spans="1:5" ht="13" customHeight="1" x14ac:dyDescent="0.2">
      <c r="A43" s="126" t="s">
        <v>55</v>
      </c>
      <c r="B43" s="126"/>
      <c r="C43" s="127">
        <v>0.12131119999999999</v>
      </c>
      <c r="D43" s="127"/>
      <c r="E43" s="127">
        <v>0.79100000000000004</v>
      </c>
    </row>
    <row r="44" spans="1:5" ht="13" customHeight="1" x14ac:dyDescent="0.2">
      <c r="A44" s="126" t="s">
        <v>56</v>
      </c>
      <c r="B44" s="126"/>
      <c r="C44" s="127">
        <v>0.2985449</v>
      </c>
      <c r="D44" s="127"/>
      <c r="E44" s="127">
        <v>0.63900000000000001</v>
      </c>
    </row>
    <row r="45" spans="1:5" ht="13" customHeight="1" x14ac:dyDescent="0.2">
      <c r="A45" s="126" t="s">
        <v>57</v>
      </c>
      <c r="B45" s="126"/>
      <c r="C45" s="127">
        <v>-0.66413699999999998</v>
      </c>
      <c r="D45" s="127"/>
      <c r="E45" s="127">
        <v>0.19700000000000001</v>
      </c>
    </row>
    <row r="46" spans="1:5" ht="13" customHeight="1" x14ac:dyDescent="0.2">
      <c r="A46" s="126" t="s">
        <v>58</v>
      </c>
      <c r="B46" s="126"/>
      <c r="C46" s="127">
        <v>-0.67152590000000001</v>
      </c>
      <c r="D46" s="127"/>
      <c r="E46" s="127">
        <v>0.23400000000000001</v>
      </c>
    </row>
    <row r="47" spans="1:5" ht="13" customHeight="1" x14ac:dyDescent="0.2">
      <c r="A47" s="126" t="s">
        <v>59</v>
      </c>
      <c r="B47" s="126"/>
      <c r="C47" s="127">
        <v>-0.31041479999999999</v>
      </c>
      <c r="D47" s="127"/>
      <c r="E47" s="127">
        <v>0.59299999999999997</v>
      </c>
    </row>
    <row r="48" spans="1:5" ht="13" customHeight="1" x14ac:dyDescent="0.2">
      <c r="A48" s="126" t="s">
        <v>60</v>
      </c>
      <c r="B48" s="126"/>
      <c r="C48" s="127">
        <v>-0.94409220000000005</v>
      </c>
      <c r="D48" s="127"/>
      <c r="E48" s="127">
        <v>6.9000000000000006E-2</v>
      </c>
    </row>
    <row r="49" spans="1:5" ht="13" customHeight="1" x14ac:dyDescent="0.2">
      <c r="A49" s="126" t="s">
        <v>61</v>
      </c>
      <c r="B49" s="126"/>
      <c r="C49" s="127">
        <v>-0.89125569999999998</v>
      </c>
      <c r="D49" s="127"/>
      <c r="E49" s="127">
        <v>6.4000000000000001E-2</v>
      </c>
    </row>
    <row r="50" spans="1:5" ht="13" customHeight="1" x14ac:dyDescent="0.2">
      <c r="A50" s="128" t="s">
        <v>192</v>
      </c>
      <c r="B50" s="126"/>
      <c r="C50" s="127">
        <v>-8.5004800000000005E-2</v>
      </c>
      <c r="D50" s="127"/>
      <c r="E50" s="127">
        <v>0.65300000000000002</v>
      </c>
    </row>
    <row r="51" spans="1:5" ht="13" customHeight="1" x14ac:dyDescent="0.2">
      <c r="A51" s="126" t="s">
        <v>255</v>
      </c>
      <c r="B51" s="126"/>
      <c r="C51" s="127">
        <v>8.8855500000000004E-2</v>
      </c>
      <c r="D51" s="127"/>
      <c r="E51" s="127">
        <v>8.7999999999999995E-2</v>
      </c>
    </row>
    <row r="52" spans="1:5" ht="13" customHeight="1" x14ac:dyDescent="0.2">
      <c r="A52" s="128" t="s">
        <v>194</v>
      </c>
      <c r="B52" s="126"/>
      <c r="C52" s="127">
        <v>-5.6168500000000003E-2</v>
      </c>
      <c r="D52" s="127"/>
      <c r="E52" s="127">
        <v>0.39100000000000001</v>
      </c>
    </row>
    <row r="53" spans="1:5" ht="13" customHeight="1" x14ac:dyDescent="0.2">
      <c r="A53" s="128" t="s">
        <v>193</v>
      </c>
      <c r="B53" s="126"/>
      <c r="C53" s="127">
        <v>0.29329569999999999</v>
      </c>
      <c r="D53" s="127"/>
      <c r="E53" s="127">
        <v>1E-3</v>
      </c>
    </row>
    <row r="54" spans="1:5" ht="13" customHeight="1" x14ac:dyDescent="0.2">
      <c r="A54" s="126" t="s">
        <v>62</v>
      </c>
      <c r="B54" s="126"/>
      <c r="C54" s="127">
        <v>-1.2838499999999999E-2</v>
      </c>
      <c r="D54" s="127"/>
      <c r="E54" s="127">
        <v>0.28000000000000003</v>
      </c>
    </row>
    <row r="55" spans="1:5" ht="13" customHeight="1" x14ac:dyDescent="0.2">
      <c r="A55" s="126" t="s">
        <v>63</v>
      </c>
      <c r="B55" s="126"/>
      <c r="C55" s="127">
        <v>0.1110836</v>
      </c>
      <c r="D55" s="127"/>
      <c r="E55" s="127">
        <v>0.71</v>
      </c>
    </row>
    <row r="56" spans="1:5" ht="13" customHeight="1" x14ac:dyDescent="0.2">
      <c r="A56" s="126" t="s">
        <v>64</v>
      </c>
      <c r="B56" s="126"/>
      <c r="C56" s="127">
        <v>8.1510999999999997E-3</v>
      </c>
      <c r="D56" s="127"/>
      <c r="E56" s="127">
        <v>0.254</v>
      </c>
    </row>
    <row r="57" spans="1:5" ht="13" customHeight="1" x14ac:dyDescent="0.2">
      <c r="A57" s="126" t="s">
        <v>65</v>
      </c>
      <c r="B57" s="126"/>
      <c r="C57" s="127">
        <v>2.9318999999999999E-3</v>
      </c>
      <c r="D57" s="127"/>
      <c r="E57" s="127">
        <v>0.56000000000000005</v>
      </c>
    </row>
    <row r="58" spans="1:5" ht="13" customHeight="1" x14ac:dyDescent="0.2">
      <c r="A58" s="126" t="s">
        <v>66</v>
      </c>
      <c r="B58" s="126"/>
      <c r="C58" s="127">
        <v>5.7333799999999997E-2</v>
      </c>
      <c r="D58" s="127"/>
      <c r="E58" s="127">
        <v>0.34799999999999998</v>
      </c>
    </row>
    <row r="59" spans="1:5" ht="13" customHeight="1" x14ac:dyDescent="0.2">
      <c r="A59" s="126" t="s">
        <v>67</v>
      </c>
      <c r="B59" s="126"/>
      <c r="C59" s="127">
        <v>-2.3760199999999999E-2</v>
      </c>
      <c r="D59" s="127"/>
      <c r="E59" s="127">
        <v>5.3999999999999999E-2</v>
      </c>
    </row>
    <row r="60" spans="1:5" ht="13" customHeight="1" x14ac:dyDescent="0.2">
      <c r="A60" s="126" t="s">
        <v>68</v>
      </c>
      <c r="B60" s="126"/>
      <c r="C60" s="127">
        <v>-0.31137120000000001</v>
      </c>
      <c r="D60" s="127"/>
      <c r="E60" s="127">
        <v>0</v>
      </c>
    </row>
    <row r="61" spans="1:5" ht="13" customHeight="1" x14ac:dyDescent="0.2">
      <c r="A61" s="126" t="s">
        <v>69</v>
      </c>
      <c r="B61" s="126"/>
      <c r="C61" s="127">
        <v>-1.23865E-2</v>
      </c>
      <c r="D61" s="127"/>
      <c r="E61" s="127">
        <v>0.68200000000000005</v>
      </c>
    </row>
    <row r="62" spans="1:5" ht="13" customHeight="1" x14ac:dyDescent="0.2">
      <c r="A62" s="126" t="s">
        <v>70</v>
      </c>
      <c r="B62" s="126"/>
      <c r="C62" s="127">
        <v>0.27417249999999999</v>
      </c>
      <c r="D62" s="127"/>
      <c r="E62" s="127">
        <v>0</v>
      </c>
    </row>
    <row r="63" spans="1:5" ht="13" customHeight="1" x14ac:dyDescent="0.2">
      <c r="A63" s="126" t="s">
        <v>71</v>
      </c>
      <c r="B63" s="126"/>
      <c r="C63" s="127">
        <v>-6.5485500000000002E-2</v>
      </c>
      <c r="D63" s="127"/>
      <c r="E63" s="127">
        <v>1.6E-2</v>
      </c>
    </row>
    <row r="64" spans="1:5" ht="13" customHeight="1" x14ac:dyDescent="0.2">
      <c r="A64" s="126" t="s">
        <v>72</v>
      </c>
      <c r="B64" s="126"/>
      <c r="C64" s="127">
        <v>-0.1216774</v>
      </c>
      <c r="D64" s="127"/>
      <c r="E64" s="127">
        <v>0.159</v>
      </c>
    </row>
    <row r="65" spans="1:5" ht="13" customHeight="1" x14ac:dyDescent="0.2">
      <c r="A65" s="126" t="s">
        <v>73</v>
      </c>
      <c r="B65" s="126"/>
      <c r="C65" s="127">
        <v>3.35593E-2</v>
      </c>
      <c r="D65" s="127"/>
      <c r="E65" s="127">
        <v>0.23599999999999999</v>
      </c>
    </row>
    <row r="66" spans="1:5" ht="13" customHeight="1" x14ac:dyDescent="0.2">
      <c r="A66" s="126" t="s">
        <v>169</v>
      </c>
      <c r="B66" s="126"/>
      <c r="C66" s="127">
        <v>-7.2589399999999998E-2</v>
      </c>
      <c r="D66" s="127"/>
      <c r="E66" s="127">
        <v>0.11700000000000001</v>
      </c>
    </row>
    <row r="67" spans="1:5" ht="13" customHeight="1" x14ac:dyDescent="0.2">
      <c r="A67" s="126" t="s">
        <v>167</v>
      </c>
      <c r="B67" s="126"/>
      <c r="C67" s="127">
        <v>-4.3550699999999998E-2</v>
      </c>
      <c r="D67" s="127"/>
      <c r="E67" s="127">
        <v>0.83199999999999996</v>
      </c>
    </row>
    <row r="68" spans="1:5" ht="13" customHeight="1" x14ac:dyDescent="0.2">
      <c r="A68" s="126" t="s">
        <v>74</v>
      </c>
      <c r="B68" s="126"/>
      <c r="C68" s="127">
        <v>-0.18213509999999999</v>
      </c>
      <c r="D68" s="127"/>
      <c r="E68" s="127">
        <v>3.0000000000000001E-3</v>
      </c>
    </row>
    <row r="69" spans="1:5" ht="13" customHeight="1" x14ac:dyDescent="0.2">
      <c r="A69" s="126" t="s">
        <v>75</v>
      </c>
      <c r="B69" s="126"/>
      <c r="C69" s="127">
        <v>-0.18350040000000001</v>
      </c>
      <c r="D69" s="127"/>
      <c r="E69" s="127">
        <v>7.0000000000000001E-3</v>
      </c>
    </row>
    <row r="70" spans="1:5" ht="13" customHeight="1" x14ac:dyDescent="0.2">
      <c r="A70" s="126" t="s">
        <v>76</v>
      </c>
      <c r="B70" s="126"/>
      <c r="C70" s="127">
        <v>-0.2488958</v>
      </c>
      <c r="D70" s="127"/>
      <c r="E70" s="127">
        <v>0.153</v>
      </c>
    </row>
    <row r="71" spans="1:5" ht="13" customHeight="1" x14ac:dyDescent="0.2">
      <c r="A71" s="126" t="s">
        <v>77</v>
      </c>
      <c r="B71" s="126"/>
      <c r="C71" s="127">
        <v>-0.43601610000000002</v>
      </c>
      <c r="D71" s="127"/>
      <c r="E71" s="127">
        <v>0.42299999999999999</v>
      </c>
    </row>
    <row r="72" spans="1:5" ht="13" customHeight="1" x14ac:dyDescent="0.2">
      <c r="A72" s="126" t="s">
        <v>78</v>
      </c>
      <c r="B72" s="126"/>
      <c r="C72" s="127">
        <v>0.48591459999999997</v>
      </c>
      <c r="D72" s="127"/>
      <c r="E72" s="127">
        <v>0.45500000000000002</v>
      </c>
    </row>
    <row r="73" spans="1:5" ht="13" customHeight="1" x14ac:dyDescent="0.2">
      <c r="A73" s="126" t="s">
        <v>79</v>
      </c>
      <c r="B73" s="126"/>
      <c r="C73" s="127">
        <v>7.0398299999999997E-2</v>
      </c>
      <c r="D73" s="127"/>
      <c r="E73" s="127">
        <v>0.71699999999999997</v>
      </c>
    </row>
    <row r="74" spans="1:5" ht="13" customHeight="1" x14ac:dyDescent="0.2">
      <c r="A74" s="126" t="s">
        <v>80</v>
      </c>
      <c r="B74" s="126"/>
      <c r="C74" s="127">
        <v>0.89325429999999995</v>
      </c>
      <c r="D74" s="127"/>
      <c r="E74" s="127">
        <v>8.9999999999999993E-3</v>
      </c>
    </row>
    <row r="75" spans="1:5" ht="13" customHeight="1" x14ac:dyDescent="0.2">
      <c r="A75" s="126" t="s">
        <v>81</v>
      </c>
      <c r="B75" s="126"/>
      <c r="C75" s="127">
        <v>3.7726000000000001E-3</v>
      </c>
      <c r="D75" s="127"/>
      <c r="E75" s="127">
        <v>0.79100000000000004</v>
      </c>
    </row>
    <row r="76" spans="1:5" ht="13" customHeight="1" x14ac:dyDescent="0.2">
      <c r="A76" s="126" t="s">
        <v>82</v>
      </c>
      <c r="B76" s="126"/>
      <c r="C76" s="127">
        <v>3.7475999999999998E-3</v>
      </c>
      <c r="D76" s="127"/>
      <c r="E76" s="127">
        <v>0.79500000000000004</v>
      </c>
    </row>
    <row r="77" spans="1:5" ht="13" customHeight="1" x14ac:dyDescent="0.2">
      <c r="A77" s="126" t="s">
        <v>83</v>
      </c>
      <c r="B77" s="126"/>
      <c r="C77" s="127">
        <v>9.1474E-3</v>
      </c>
      <c r="D77" s="127"/>
      <c r="E77" s="127">
        <v>0.55000000000000004</v>
      </c>
    </row>
    <row r="78" spans="1:5" ht="13" customHeight="1" x14ac:dyDescent="0.2">
      <c r="A78" s="126" t="s">
        <v>84</v>
      </c>
      <c r="B78" s="126"/>
      <c r="C78" s="127">
        <v>2.4835300000000001E-2</v>
      </c>
      <c r="D78" s="127"/>
      <c r="E78" s="127">
        <v>0.158</v>
      </c>
    </row>
    <row r="79" spans="1:5" ht="13" customHeight="1" x14ac:dyDescent="0.2">
      <c r="A79" s="126" t="s">
        <v>85</v>
      </c>
      <c r="B79" s="126"/>
      <c r="C79" s="127">
        <v>1.32205E-2</v>
      </c>
      <c r="D79" s="127"/>
      <c r="E79" s="127">
        <v>0.221</v>
      </c>
    </row>
    <row r="80" spans="1:5" ht="13" customHeight="1" x14ac:dyDescent="0.2">
      <c r="A80" s="126" t="s">
        <v>86</v>
      </c>
      <c r="B80" s="126"/>
      <c r="C80" s="127">
        <v>4.3146200000000003E-2</v>
      </c>
      <c r="D80" s="127"/>
      <c r="E80" s="127">
        <v>8.0000000000000002E-3</v>
      </c>
    </row>
    <row r="81" spans="1:5" ht="13" customHeight="1" x14ac:dyDescent="0.2">
      <c r="A81" s="126" t="s">
        <v>87</v>
      </c>
      <c r="B81" s="126"/>
      <c r="C81" s="127">
        <v>-0.26795459999999999</v>
      </c>
      <c r="D81" s="127"/>
      <c r="E81" s="127">
        <v>7.3999999999999996E-2</v>
      </c>
    </row>
    <row r="82" spans="1:5" ht="13" customHeight="1" x14ac:dyDescent="0.2">
      <c r="A82" s="126" t="s">
        <v>88</v>
      </c>
      <c r="B82" s="126"/>
      <c r="C82" s="127">
        <v>-0.31502360000000001</v>
      </c>
      <c r="D82" s="127"/>
      <c r="E82" s="127">
        <v>4.3999999999999997E-2</v>
      </c>
    </row>
    <row r="83" spans="1:5" ht="13" customHeight="1" x14ac:dyDescent="0.2">
      <c r="A83" s="126" t="s">
        <v>89</v>
      </c>
      <c r="B83" s="126"/>
      <c r="C83" s="127">
        <v>1.5950800000000001E-2</v>
      </c>
      <c r="D83" s="127"/>
      <c r="E83" s="127">
        <v>0.46400000000000002</v>
      </c>
    </row>
    <row r="84" spans="1:5" ht="13" customHeight="1" x14ac:dyDescent="0.2">
      <c r="A84" s="126" t="s">
        <v>90</v>
      </c>
      <c r="B84" s="126"/>
      <c r="C84" s="127">
        <v>2.0254000000000001E-3</v>
      </c>
      <c r="D84" s="127"/>
      <c r="E84" s="127">
        <v>0.6</v>
      </c>
    </row>
    <row r="85" spans="1:5" ht="13" customHeight="1" x14ac:dyDescent="0.2">
      <c r="A85" s="126" t="s">
        <v>91</v>
      </c>
      <c r="B85" s="126"/>
      <c r="C85" s="127">
        <v>-8.3355399999999996E-2</v>
      </c>
      <c r="D85" s="127"/>
      <c r="E85" s="127">
        <v>0</v>
      </c>
    </row>
    <row r="86" spans="1:5" ht="13" customHeight="1" x14ac:dyDescent="0.2">
      <c r="A86" s="126" t="s">
        <v>183</v>
      </c>
      <c r="B86" s="126"/>
      <c r="C86" s="127">
        <v>-5.1366099999999998E-2</v>
      </c>
      <c r="D86" s="127"/>
      <c r="E86" s="127">
        <v>0</v>
      </c>
    </row>
    <row r="87" spans="1:5" ht="13" customHeight="1" x14ac:dyDescent="0.2">
      <c r="A87" s="126" t="s">
        <v>92</v>
      </c>
      <c r="B87" s="126"/>
      <c r="C87" s="127">
        <v>-2.8798299999999999E-2</v>
      </c>
      <c r="D87" s="127"/>
      <c r="E87" s="127">
        <v>0.47799999999999998</v>
      </c>
    </row>
    <row r="88" spans="1:5" ht="13" customHeight="1" x14ac:dyDescent="0.2">
      <c r="A88" s="126" t="s">
        <v>93</v>
      </c>
      <c r="B88" s="126"/>
      <c r="C88" s="127">
        <v>-9.5090999999999995E-3</v>
      </c>
      <c r="D88" s="127"/>
      <c r="E88" s="127">
        <v>0.442</v>
      </c>
    </row>
    <row r="89" spans="1:5" ht="13" customHeight="1" x14ac:dyDescent="0.2">
      <c r="A89" s="126" t="s">
        <v>94</v>
      </c>
      <c r="B89" s="126"/>
      <c r="C89" s="127">
        <v>-3.59627E-2</v>
      </c>
      <c r="D89" s="127"/>
      <c r="E89" s="127">
        <v>0.67200000000000004</v>
      </c>
    </row>
    <row r="90" spans="1:5" ht="13" customHeight="1" x14ac:dyDescent="0.2">
      <c r="A90" s="126" t="s">
        <v>95</v>
      </c>
      <c r="B90" s="126"/>
      <c r="C90" s="127">
        <v>-2.6267999999999999E-3</v>
      </c>
      <c r="D90" s="127"/>
      <c r="E90" s="127">
        <v>0.89200000000000002</v>
      </c>
    </row>
    <row r="91" spans="1:5" ht="13" customHeight="1" x14ac:dyDescent="0.2">
      <c r="A91" s="126" t="s">
        <v>96</v>
      </c>
      <c r="B91" s="126"/>
      <c r="C91" s="127">
        <v>1.7998000000000001E-3</v>
      </c>
      <c r="D91" s="127"/>
      <c r="E91" s="127">
        <v>0.89600000000000002</v>
      </c>
    </row>
    <row r="92" spans="1:5" ht="13" customHeight="1" x14ac:dyDescent="0.2">
      <c r="A92" s="126" t="s">
        <v>97</v>
      </c>
      <c r="B92" s="126"/>
      <c r="C92" s="127">
        <v>1.7524399999999999E-2</v>
      </c>
      <c r="D92" s="127"/>
      <c r="E92" s="127">
        <v>0.27</v>
      </c>
    </row>
    <row r="93" spans="1:5" ht="13" customHeight="1" x14ac:dyDescent="0.2">
      <c r="A93" s="126" t="s">
        <v>98</v>
      </c>
      <c r="B93" s="126"/>
      <c r="C93" s="127">
        <v>-4.1300000000000001E-4</v>
      </c>
      <c r="D93" s="127"/>
      <c r="E93" s="127">
        <v>0.97699999999999998</v>
      </c>
    </row>
    <row r="94" spans="1:5" ht="13" customHeight="1" x14ac:dyDescent="0.2">
      <c r="A94" s="126" t="s">
        <v>99</v>
      </c>
      <c r="B94" s="126"/>
      <c r="C94" s="127">
        <v>1.49757E-2</v>
      </c>
      <c r="D94" s="127"/>
      <c r="E94" s="127">
        <v>0.316</v>
      </c>
    </row>
    <row r="95" spans="1:5" ht="13" customHeight="1" x14ac:dyDescent="0.2">
      <c r="A95" s="126" t="s">
        <v>100</v>
      </c>
      <c r="B95" s="126"/>
      <c r="C95" s="127">
        <v>1.46444E-2</v>
      </c>
      <c r="D95" s="127"/>
      <c r="E95" s="127">
        <v>0.59</v>
      </c>
    </row>
    <row r="96" spans="1:5" ht="13" customHeight="1" x14ac:dyDescent="0.2">
      <c r="A96" s="126" t="s">
        <v>101</v>
      </c>
      <c r="B96" s="126"/>
      <c r="C96" s="127">
        <v>1.3630000000000001E-4</v>
      </c>
      <c r="D96" s="127"/>
      <c r="E96" s="127">
        <v>0.84199999999999997</v>
      </c>
    </row>
    <row r="97" spans="1:5" ht="13" customHeight="1" x14ac:dyDescent="0.2">
      <c r="A97" s="126" t="s">
        <v>102</v>
      </c>
      <c r="B97" s="126"/>
      <c r="C97" s="127">
        <v>-9.5046999999999996E-3</v>
      </c>
      <c r="D97" s="127"/>
      <c r="E97" s="127">
        <v>0.44900000000000001</v>
      </c>
    </row>
    <row r="98" spans="1:5" ht="13" customHeight="1" x14ac:dyDescent="0.2">
      <c r="A98" s="126" t="s">
        <v>103</v>
      </c>
      <c r="B98" s="126"/>
      <c r="C98" s="127">
        <v>-1.13589E-2</v>
      </c>
      <c r="D98" s="127"/>
      <c r="E98" s="127">
        <v>0.52100000000000002</v>
      </c>
    </row>
    <row r="99" spans="1:5" ht="13" customHeight="1" x14ac:dyDescent="0.2">
      <c r="A99" s="126" t="s">
        <v>104</v>
      </c>
      <c r="B99" s="126"/>
      <c r="C99" s="127">
        <v>-1.1807399999999999E-2</v>
      </c>
      <c r="D99" s="127"/>
      <c r="E99" s="127">
        <v>0.53400000000000003</v>
      </c>
    </row>
    <row r="100" spans="1:5" ht="13" customHeight="1" x14ac:dyDescent="0.2">
      <c r="A100" s="126" t="s">
        <v>105</v>
      </c>
      <c r="B100" s="126"/>
      <c r="C100" s="127">
        <v>-1.3048300000000001E-2</v>
      </c>
      <c r="D100" s="127"/>
      <c r="E100" s="127">
        <v>0.56699999999999995</v>
      </c>
    </row>
    <row r="101" spans="1:5" ht="13" customHeight="1" x14ac:dyDescent="0.2">
      <c r="A101" s="126" t="s">
        <v>106</v>
      </c>
      <c r="B101" s="126"/>
      <c r="C101" s="127">
        <v>-8.6889099999999997E-2</v>
      </c>
      <c r="D101" s="127"/>
      <c r="E101" s="127">
        <v>0</v>
      </c>
    </row>
    <row r="102" spans="1:5" ht="13" customHeight="1" x14ac:dyDescent="0.2">
      <c r="A102" s="126" t="s">
        <v>107</v>
      </c>
      <c r="B102" s="126"/>
      <c r="C102" s="127">
        <v>-4.3102000000000001E-3</v>
      </c>
      <c r="D102" s="127"/>
      <c r="E102" s="127">
        <v>0.81599999999999995</v>
      </c>
    </row>
    <row r="103" spans="1:5" ht="13" customHeight="1" x14ac:dyDescent="0.2">
      <c r="A103" s="126" t="s">
        <v>108</v>
      </c>
      <c r="B103" s="126"/>
      <c r="C103" s="127">
        <v>1.14655E-2</v>
      </c>
      <c r="D103" s="127"/>
      <c r="E103" s="127">
        <v>0.245</v>
      </c>
    </row>
    <row r="104" spans="1:5" ht="13" customHeight="1" x14ac:dyDescent="0.2">
      <c r="A104" s="126" t="s">
        <v>109</v>
      </c>
      <c r="B104" s="126"/>
      <c r="C104" s="127">
        <v>-1.7236899999999999E-2</v>
      </c>
      <c r="D104" s="127"/>
      <c r="E104" s="127">
        <v>0.20799999999999999</v>
      </c>
    </row>
    <row r="105" spans="1:5" ht="13" customHeight="1" x14ac:dyDescent="0.2">
      <c r="A105" s="126" t="s">
        <v>110</v>
      </c>
      <c r="B105" s="126"/>
      <c r="C105" s="127">
        <v>2.1728999999999998E-2</v>
      </c>
      <c r="D105" s="127"/>
      <c r="E105" s="127">
        <v>0.03</v>
      </c>
    </row>
    <row r="106" spans="1:5" ht="13" customHeight="1" x14ac:dyDescent="0.2">
      <c r="A106" s="126" t="s">
        <v>111</v>
      </c>
      <c r="B106" s="126"/>
      <c r="C106" s="127">
        <v>2.42484E-2</v>
      </c>
      <c r="D106" s="127"/>
      <c r="E106" s="127">
        <v>0.22</v>
      </c>
    </row>
    <row r="107" spans="1:5" ht="13" customHeight="1" x14ac:dyDescent="0.2">
      <c r="A107" s="126" t="s">
        <v>112</v>
      </c>
      <c r="B107" s="126"/>
      <c r="C107" s="127">
        <v>-1.9921600000000001E-2</v>
      </c>
      <c r="D107" s="127"/>
      <c r="E107" s="127">
        <v>5.1999999999999998E-2</v>
      </c>
    </row>
    <row r="108" spans="1:5" ht="13" customHeight="1" x14ac:dyDescent="0.2">
      <c r="A108" s="126" t="s">
        <v>113</v>
      </c>
      <c r="B108" s="126"/>
      <c r="C108" s="127">
        <v>3.4461800000000001E-2</v>
      </c>
      <c r="D108" s="127"/>
      <c r="E108" s="127">
        <v>7.5999999999999998E-2</v>
      </c>
    </row>
    <row r="109" spans="1:5" ht="13" customHeight="1" x14ac:dyDescent="0.2">
      <c r="A109" s="126" t="s">
        <v>114</v>
      </c>
      <c r="B109" s="126"/>
      <c r="C109" s="127">
        <v>-1.47297E-2</v>
      </c>
      <c r="D109" s="127"/>
      <c r="E109" s="127">
        <v>0.32200000000000001</v>
      </c>
    </row>
    <row r="110" spans="1:5" ht="13" customHeight="1" x14ac:dyDescent="0.2">
      <c r="A110" s="126" t="s">
        <v>115</v>
      </c>
      <c r="B110" s="126"/>
      <c r="C110" s="127">
        <v>-6.6975999999999997E-3</v>
      </c>
      <c r="D110" s="127"/>
      <c r="E110" s="127">
        <v>0.65900000000000003</v>
      </c>
    </row>
    <row r="111" spans="1:5" ht="13" customHeight="1" x14ac:dyDescent="0.2">
      <c r="A111" s="126" t="s">
        <v>116</v>
      </c>
      <c r="B111" s="126"/>
      <c r="C111" s="127">
        <v>-1.27744E-2</v>
      </c>
      <c r="D111" s="127"/>
      <c r="E111" s="127">
        <v>0.53300000000000003</v>
      </c>
    </row>
    <row r="112" spans="1:5" ht="13" customHeight="1" x14ac:dyDescent="0.2">
      <c r="A112" s="126" t="s">
        <v>117</v>
      </c>
      <c r="B112" s="126"/>
      <c r="C112" s="127">
        <v>2.6539400000000001E-2</v>
      </c>
      <c r="D112" s="127"/>
      <c r="E112" s="127">
        <v>9.0999999999999998E-2</v>
      </c>
    </row>
    <row r="113" spans="1:5" ht="13" customHeight="1" x14ac:dyDescent="0.2">
      <c r="A113" s="126" t="s">
        <v>118</v>
      </c>
      <c r="B113" s="126"/>
      <c r="C113" s="127">
        <v>-6.3336E-3</v>
      </c>
      <c r="D113" s="127"/>
      <c r="E113" s="127">
        <v>0.72099999999999997</v>
      </c>
    </row>
    <row r="114" spans="1:5" ht="13" customHeight="1" x14ac:dyDescent="0.2">
      <c r="A114" s="126" t="s">
        <v>119</v>
      </c>
      <c r="B114" s="126"/>
      <c r="C114" s="127">
        <v>-1.63219E-2</v>
      </c>
      <c r="D114" s="127"/>
      <c r="E114" s="127">
        <v>0.36299999999999999</v>
      </c>
    </row>
    <row r="115" spans="1:5" ht="13" customHeight="1" x14ac:dyDescent="0.2">
      <c r="A115" s="126" t="s">
        <v>120</v>
      </c>
      <c r="B115" s="126"/>
      <c r="C115" s="127">
        <v>-4.7429999999999998E-4</v>
      </c>
      <c r="D115" s="127"/>
      <c r="E115" s="127">
        <v>0.97399999999999998</v>
      </c>
    </row>
    <row r="116" spans="1:5" ht="13" customHeight="1" x14ac:dyDescent="0.2">
      <c r="A116" s="126" t="s">
        <v>121</v>
      </c>
      <c r="B116" s="126"/>
      <c r="C116" s="127">
        <v>1.21735E-2</v>
      </c>
      <c r="D116" s="127"/>
      <c r="E116" s="127">
        <v>0.38200000000000001</v>
      </c>
    </row>
    <row r="117" spans="1:5" ht="13" customHeight="1" x14ac:dyDescent="0.2">
      <c r="A117" s="126" t="s">
        <v>122</v>
      </c>
      <c r="B117" s="126"/>
      <c r="C117" s="127">
        <v>1.204E-4</v>
      </c>
      <c r="D117" s="127"/>
      <c r="E117" s="127">
        <v>0.58799999999999997</v>
      </c>
    </row>
    <row r="118" spans="1:5" ht="13" customHeight="1" x14ac:dyDescent="0.2">
      <c r="A118" s="126" t="s">
        <v>163</v>
      </c>
      <c r="B118" s="126"/>
      <c r="C118" s="127">
        <v>5.3134999999999996E-3</v>
      </c>
      <c r="D118" s="127"/>
      <c r="E118" s="127">
        <v>2.1999999999999999E-2</v>
      </c>
    </row>
    <row r="119" spans="1:5" ht="13" customHeight="1" x14ac:dyDescent="0.2">
      <c r="A119" s="126" t="s">
        <v>124</v>
      </c>
      <c r="B119" s="126"/>
      <c r="C119" s="127">
        <v>-0.113635</v>
      </c>
      <c r="D119" s="127"/>
      <c r="E119" s="127">
        <v>0.86399999999999999</v>
      </c>
    </row>
    <row r="120" spans="1:5" ht="13" customHeight="1" x14ac:dyDescent="0.2">
      <c r="A120" s="126" t="s">
        <v>125</v>
      </c>
      <c r="B120" s="126"/>
      <c r="C120" s="127">
        <v>0.29254350000000001</v>
      </c>
      <c r="D120" s="127"/>
      <c r="E120" s="127">
        <v>0.64400000000000002</v>
      </c>
    </row>
    <row r="121" spans="1:5" ht="13" customHeight="1" x14ac:dyDescent="0.2">
      <c r="A121" s="126" t="s">
        <v>126</v>
      </c>
      <c r="B121" s="126"/>
      <c r="C121" s="127">
        <v>0.57702030000000004</v>
      </c>
      <c r="D121" s="127"/>
      <c r="E121" s="127">
        <v>0.33800000000000002</v>
      </c>
    </row>
    <row r="122" spans="1:5" ht="13" customHeight="1" x14ac:dyDescent="0.2">
      <c r="A122" s="126" t="s">
        <v>127</v>
      </c>
      <c r="B122" s="126"/>
      <c r="C122" s="127">
        <v>-0.2254524</v>
      </c>
      <c r="D122" s="127"/>
      <c r="E122" s="127">
        <v>0.72</v>
      </c>
    </row>
    <row r="123" spans="1:5" ht="13" customHeight="1" x14ac:dyDescent="0.2">
      <c r="A123" s="126" t="s">
        <v>128</v>
      </c>
      <c r="B123" s="126"/>
      <c r="C123" s="127">
        <v>0.14280129999999999</v>
      </c>
      <c r="D123" s="127"/>
      <c r="E123" s="127">
        <v>0.73399999999999999</v>
      </c>
    </row>
    <row r="124" spans="1:5" ht="13" customHeight="1" x14ac:dyDescent="0.2">
      <c r="A124" s="126" t="s">
        <v>129</v>
      </c>
      <c r="B124" s="126"/>
      <c r="C124" s="127">
        <v>-0.30798769999999998</v>
      </c>
      <c r="D124" s="127"/>
      <c r="E124" s="127">
        <v>0.04</v>
      </c>
    </row>
    <row r="125" spans="1:5" ht="13" customHeight="1" x14ac:dyDescent="0.2">
      <c r="A125" s="126" t="s">
        <v>130</v>
      </c>
      <c r="B125" s="126"/>
      <c r="C125" s="127">
        <v>15.6814</v>
      </c>
      <c r="D125" s="127"/>
      <c r="E125" s="127">
        <v>0.98199999999999998</v>
      </c>
    </row>
    <row r="126" spans="1:5" ht="13" customHeight="1" x14ac:dyDescent="0.2">
      <c r="A126" s="126" t="s">
        <v>182</v>
      </c>
      <c r="B126" s="126"/>
      <c r="C126" s="127">
        <v>0.48576730000000001</v>
      </c>
      <c r="D126" s="127"/>
      <c r="E126" s="127">
        <v>0.17</v>
      </c>
    </row>
    <row r="127" spans="1:5" ht="13" customHeight="1" x14ac:dyDescent="0.2">
      <c r="A127" s="126" t="s">
        <v>131</v>
      </c>
      <c r="B127" s="126"/>
      <c r="C127" s="127">
        <v>3.0101140000000002</v>
      </c>
      <c r="D127" s="127"/>
      <c r="E127" s="127">
        <v>4.8000000000000001E-2</v>
      </c>
    </row>
    <row r="128" spans="1:5" ht="13" customHeight="1" x14ac:dyDescent="0.2">
      <c r="A128" s="126" t="s">
        <v>132</v>
      </c>
      <c r="B128" s="126"/>
      <c r="C128" s="127">
        <v>6.7217799999999994E-2</v>
      </c>
      <c r="D128" s="127"/>
      <c r="E128" s="127">
        <v>0.872</v>
      </c>
    </row>
    <row r="129" spans="1:5" ht="13" customHeight="1" x14ac:dyDescent="0.2">
      <c r="A129" s="126" t="s">
        <v>133</v>
      </c>
      <c r="B129" s="126"/>
      <c r="C129" s="127">
        <v>-2.137105</v>
      </c>
      <c r="D129" s="127"/>
      <c r="E129" s="127">
        <v>0.11799999999999999</v>
      </c>
    </row>
    <row r="130" spans="1:5" ht="13" customHeight="1" x14ac:dyDescent="0.2">
      <c r="A130" s="126" t="s">
        <v>134</v>
      </c>
      <c r="B130" s="126"/>
      <c r="C130" s="127">
        <v>0.83419989999999999</v>
      </c>
      <c r="D130" s="127"/>
      <c r="E130" s="127">
        <v>0.14199999999999999</v>
      </c>
    </row>
    <row r="131" spans="1:5" ht="13" customHeight="1" x14ac:dyDescent="0.2">
      <c r="A131" s="126" t="s">
        <v>135</v>
      </c>
      <c r="B131" s="126"/>
      <c r="C131" s="127">
        <v>-1.883778</v>
      </c>
      <c r="D131" s="127"/>
      <c r="E131" s="127">
        <v>0</v>
      </c>
    </row>
    <row r="132" spans="1:5" ht="13" customHeight="1" x14ac:dyDescent="0.2">
      <c r="A132" s="126" t="s">
        <v>136</v>
      </c>
      <c r="B132" s="126"/>
      <c r="C132" s="127">
        <v>0.29174499999999998</v>
      </c>
      <c r="D132" s="127"/>
      <c r="E132" s="127">
        <v>0.54600000000000004</v>
      </c>
    </row>
    <row r="133" spans="1:5" ht="13" customHeight="1" x14ac:dyDescent="0.2">
      <c r="A133" s="126" t="s">
        <v>137</v>
      </c>
      <c r="B133" s="126"/>
      <c r="C133" s="127">
        <v>0.58402589999999999</v>
      </c>
      <c r="D133" s="127"/>
      <c r="E133" s="127">
        <v>0.22700000000000001</v>
      </c>
    </row>
    <row r="134" spans="1:5" ht="13" customHeight="1" x14ac:dyDescent="0.2">
      <c r="A134" s="126" t="s">
        <v>138</v>
      </c>
      <c r="B134" s="126"/>
      <c r="C134" s="127">
        <v>-0.10850559999999999</v>
      </c>
      <c r="D134" s="127"/>
      <c r="E134" s="127">
        <v>0.80500000000000005</v>
      </c>
    </row>
    <row r="135" spans="1:5" ht="13" customHeight="1" x14ac:dyDescent="0.2">
      <c r="A135" s="126" t="s">
        <v>139</v>
      </c>
      <c r="B135" s="126"/>
      <c r="C135" s="127">
        <v>0.74925679999999995</v>
      </c>
      <c r="D135" s="127"/>
      <c r="E135" s="127">
        <v>0.23100000000000001</v>
      </c>
    </row>
    <row r="136" spans="1:5" ht="13" customHeight="1" x14ac:dyDescent="0.2">
      <c r="A136" s="126" t="s">
        <v>140</v>
      </c>
      <c r="B136" s="126"/>
      <c r="C136" s="127">
        <v>-3.55257E-2</v>
      </c>
      <c r="D136" s="127"/>
      <c r="E136" s="127">
        <v>0.18099999999999999</v>
      </c>
    </row>
    <row r="137" spans="1:5" ht="13" customHeight="1" x14ac:dyDescent="0.2">
      <c r="A137" s="126" t="s">
        <v>141</v>
      </c>
      <c r="B137" s="126"/>
      <c r="C137" s="127">
        <v>0.28603109999999998</v>
      </c>
      <c r="D137" s="127"/>
      <c r="E137" s="127">
        <v>0.67900000000000005</v>
      </c>
    </row>
    <row r="138" spans="1:5" ht="13" customHeight="1" x14ac:dyDescent="0.2">
      <c r="A138" s="126" t="s">
        <v>142</v>
      </c>
      <c r="B138" s="126"/>
      <c r="C138" s="127">
        <v>-0.12410359999999999</v>
      </c>
      <c r="D138" s="127"/>
      <c r="E138" s="127">
        <v>0.86299999999999999</v>
      </c>
    </row>
    <row r="139" spans="1:5" ht="13" customHeight="1" x14ac:dyDescent="0.2">
      <c r="A139" s="126" t="s">
        <v>143</v>
      </c>
      <c r="B139" s="126"/>
      <c r="C139" s="127">
        <v>-0.70476280000000002</v>
      </c>
      <c r="D139" s="127"/>
      <c r="E139" s="127">
        <v>0.28599999999999998</v>
      </c>
    </row>
    <row r="140" spans="1:5" ht="13" customHeight="1" x14ac:dyDescent="0.2">
      <c r="A140" s="126" t="s">
        <v>144</v>
      </c>
      <c r="B140" s="126"/>
      <c r="C140" s="127">
        <v>3.5529100000000001E-2</v>
      </c>
      <c r="D140" s="127"/>
      <c r="E140" s="127">
        <v>0.95399999999999996</v>
      </c>
    </row>
    <row r="141" spans="1:5" ht="13" customHeight="1" x14ac:dyDescent="0.2">
      <c r="A141" s="126" t="s">
        <v>145</v>
      </c>
      <c r="B141" s="126"/>
      <c r="C141" s="127">
        <v>-0.2896608</v>
      </c>
      <c r="D141" s="127"/>
      <c r="E141" s="127">
        <v>0.624</v>
      </c>
    </row>
    <row r="142" spans="1:5" ht="13" customHeight="1" x14ac:dyDescent="0.2">
      <c r="A142" s="126" t="s">
        <v>146</v>
      </c>
      <c r="B142" s="126"/>
      <c r="C142" s="127">
        <v>0.37875940000000002</v>
      </c>
      <c r="D142" s="127"/>
      <c r="E142" s="127">
        <v>0.59099999999999997</v>
      </c>
    </row>
    <row r="143" spans="1:5" ht="13" customHeight="1" x14ac:dyDescent="0.2">
      <c r="A143" s="126" t="s">
        <v>147</v>
      </c>
      <c r="B143" s="126"/>
      <c r="C143" s="127">
        <v>-4.6517299999999998E-2</v>
      </c>
      <c r="D143" s="127"/>
      <c r="E143" s="127">
        <v>0.877</v>
      </c>
    </row>
    <row r="144" spans="1:5" ht="13" customHeight="1" x14ac:dyDescent="0.2">
      <c r="A144" s="126" t="s">
        <v>148</v>
      </c>
      <c r="B144" s="126"/>
      <c r="C144" s="127">
        <v>-7.27608E-2</v>
      </c>
      <c r="D144" s="127"/>
      <c r="E144" s="127">
        <v>0.84599999999999997</v>
      </c>
    </row>
    <row r="145" spans="1:5" ht="13" customHeight="1" x14ac:dyDescent="0.2">
      <c r="A145" s="126" t="s">
        <v>149</v>
      </c>
      <c r="B145" s="126"/>
      <c r="C145" s="127">
        <v>0.33449180000000001</v>
      </c>
      <c r="D145" s="127"/>
      <c r="E145" s="127">
        <v>0.29799999999999999</v>
      </c>
    </row>
    <row r="146" spans="1:5" ht="13" customHeight="1" x14ac:dyDescent="0.2">
      <c r="A146" s="126" t="s">
        <v>150</v>
      </c>
      <c r="B146" s="126"/>
      <c r="C146" s="127">
        <v>-0.50241309999999995</v>
      </c>
      <c r="D146" s="127"/>
      <c r="E146" s="127">
        <v>0.63500000000000001</v>
      </c>
    </row>
    <row r="147" spans="1:5" ht="13" customHeight="1" x14ac:dyDescent="0.2">
      <c r="A147" s="126" t="s">
        <v>151</v>
      </c>
      <c r="B147" s="126"/>
      <c r="C147" s="127">
        <v>1.4596549999999999</v>
      </c>
      <c r="D147" s="127"/>
      <c r="E147" s="127">
        <v>0.13400000000000001</v>
      </c>
    </row>
    <row r="148" spans="1:5" ht="13" customHeight="1" x14ac:dyDescent="0.2">
      <c r="A148" s="126" t="s">
        <v>152</v>
      </c>
      <c r="B148" s="126"/>
      <c r="C148" s="127">
        <v>0.18272330000000001</v>
      </c>
      <c r="D148" s="127"/>
      <c r="E148" s="127">
        <v>0.57899999999999996</v>
      </c>
    </row>
    <row r="149" spans="1:5" ht="13" customHeight="1" x14ac:dyDescent="0.2">
      <c r="A149" s="126" t="s">
        <v>153</v>
      </c>
      <c r="B149" s="126"/>
      <c r="C149" s="127">
        <v>-0.1513823</v>
      </c>
      <c r="D149" s="127"/>
      <c r="E149" s="127">
        <v>0.67200000000000004</v>
      </c>
    </row>
    <row r="150" spans="1:5" ht="13" customHeight="1" x14ac:dyDescent="0.2">
      <c r="A150" s="126" t="s">
        <v>154</v>
      </c>
      <c r="B150" s="126"/>
      <c r="C150" s="127">
        <v>0.33490310000000001</v>
      </c>
      <c r="D150" s="127"/>
      <c r="E150" s="127">
        <v>0.42899999999999999</v>
      </c>
    </row>
    <row r="151" spans="1:5" ht="13" customHeight="1" x14ac:dyDescent="0.2">
      <c r="A151" s="126" t="s">
        <v>155</v>
      </c>
      <c r="B151" s="126"/>
      <c r="C151" s="127">
        <v>6.3994200000000001E-2</v>
      </c>
      <c r="D151" s="127"/>
      <c r="E151" s="127">
        <v>0.89600000000000002</v>
      </c>
    </row>
    <row r="152" spans="1:5" ht="13" customHeight="1" x14ac:dyDescent="0.2">
      <c r="A152" s="126" t="s">
        <v>156</v>
      </c>
      <c r="B152" s="126"/>
      <c r="C152" s="127">
        <v>0.22599959999999999</v>
      </c>
      <c r="D152" s="127"/>
      <c r="E152" s="127">
        <v>0.56399999999999995</v>
      </c>
    </row>
    <row r="153" spans="1:5" ht="13" customHeight="1" x14ac:dyDescent="0.2">
      <c r="A153" s="126" t="s">
        <v>157</v>
      </c>
      <c r="B153" s="126"/>
      <c r="C153" s="127">
        <v>-0.7629338</v>
      </c>
      <c r="D153" s="127"/>
      <c r="E153" s="127">
        <v>0.183</v>
      </c>
    </row>
    <row r="154" spans="1:5" ht="13" customHeight="1" x14ac:dyDescent="0.2">
      <c r="A154" s="126" t="s">
        <v>158</v>
      </c>
      <c r="B154" s="126"/>
      <c r="C154" s="127">
        <v>0.50300489999999998</v>
      </c>
      <c r="D154" s="127"/>
      <c r="E154" s="127">
        <v>0.33100000000000002</v>
      </c>
    </row>
    <row r="155" spans="1:5" ht="13" customHeight="1" x14ac:dyDescent="0.2">
      <c r="A155" s="126" t="s">
        <v>159</v>
      </c>
      <c r="B155" s="126"/>
      <c r="C155" s="127">
        <v>8.7965600000000005E-2</v>
      </c>
      <c r="D155" s="127"/>
      <c r="E155" s="127">
        <v>0.82299999999999995</v>
      </c>
    </row>
    <row r="156" spans="1:5" ht="13" customHeight="1" x14ac:dyDescent="0.2">
      <c r="A156" s="126" t="s">
        <v>160</v>
      </c>
      <c r="B156" s="126"/>
      <c r="C156" s="127">
        <v>-0.73408989999999996</v>
      </c>
      <c r="D156" s="127"/>
      <c r="E156" s="127">
        <v>5.8000000000000003E-2</v>
      </c>
    </row>
    <row r="157" spans="1:5" ht="13" customHeight="1" x14ac:dyDescent="0.2">
      <c r="A157" s="126" t="s">
        <v>161</v>
      </c>
      <c r="B157" s="126"/>
      <c r="C157" s="127">
        <v>-1.566E-2</v>
      </c>
      <c r="D157" s="127"/>
      <c r="E157" s="127">
        <v>0.19700000000000001</v>
      </c>
    </row>
    <row r="158" spans="1:5" ht="13" customHeight="1" x14ac:dyDescent="0.2">
      <c r="A158" s="126" t="s">
        <v>162</v>
      </c>
      <c r="B158" s="121"/>
      <c r="C158" s="129">
        <v>-6.1835069999999996</v>
      </c>
      <c r="D158" s="129"/>
      <c r="E158" s="129">
        <v>0.13100000000000001</v>
      </c>
    </row>
    <row r="159" spans="1:5" ht="13" customHeight="1" x14ac:dyDescent="0.2">
      <c r="A159" s="130" t="s">
        <v>187</v>
      </c>
      <c r="B159" s="122"/>
      <c r="C159" s="127"/>
      <c r="D159" s="127"/>
      <c r="E159" s="127"/>
    </row>
    <row r="160" spans="1:5" ht="13" customHeight="1" x14ac:dyDescent="0.2">
      <c r="A160" s="126" t="s">
        <v>6</v>
      </c>
      <c r="B160" s="126"/>
      <c r="C160" s="127">
        <v>0.63722279999999998</v>
      </c>
      <c r="D160" s="127"/>
      <c r="E160" s="127">
        <v>0.51200000000000001</v>
      </c>
    </row>
    <row r="161" spans="1:5" ht="13" customHeight="1" x14ac:dyDescent="0.2">
      <c r="A161" s="126" t="s">
        <v>20</v>
      </c>
      <c r="B161" s="126"/>
      <c r="C161" s="127">
        <v>-1.1095E-3</v>
      </c>
      <c r="D161" s="127"/>
      <c r="E161" s="127">
        <v>0.46200000000000002</v>
      </c>
    </row>
    <row r="162" spans="1:5" ht="13" customHeight="1" x14ac:dyDescent="0.2">
      <c r="A162" s="126" t="s">
        <v>21</v>
      </c>
      <c r="B162" s="126"/>
      <c r="C162" s="127">
        <v>0.55473220000000001</v>
      </c>
      <c r="D162" s="127"/>
      <c r="E162" s="127">
        <v>0.48099999999999998</v>
      </c>
    </row>
    <row r="163" spans="1:5" ht="13" customHeight="1" x14ac:dyDescent="0.2">
      <c r="A163" s="126" t="s">
        <v>22</v>
      </c>
      <c r="B163" s="126"/>
      <c r="C163" s="127">
        <v>0.31806040000000002</v>
      </c>
      <c r="D163" s="127"/>
      <c r="E163" s="127">
        <v>0.68200000000000005</v>
      </c>
    </row>
    <row r="164" spans="1:5" ht="13" customHeight="1" x14ac:dyDescent="0.2">
      <c r="A164" s="126" t="s">
        <v>23</v>
      </c>
      <c r="B164" s="126"/>
      <c r="C164" s="127">
        <v>0.11415160000000001</v>
      </c>
      <c r="D164" s="127"/>
      <c r="E164" s="127">
        <v>0.89</v>
      </c>
    </row>
    <row r="165" spans="1:5" ht="13" customHeight="1" x14ac:dyDescent="0.2">
      <c r="A165" s="126" t="s">
        <v>24</v>
      </c>
      <c r="B165" s="126"/>
      <c r="C165" s="127">
        <v>0.62507250000000003</v>
      </c>
      <c r="D165" s="127"/>
      <c r="E165" s="127">
        <v>0.49399999999999999</v>
      </c>
    </row>
    <row r="166" spans="1:5" ht="13" customHeight="1" x14ac:dyDescent="0.2">
      <c r="A166" s="126" t="s">
        <v>25</v>
      </c>
      <c r="B166" s="126"/>
      <c r="C166" s="127">
        <v>0.1195262</v>
      </c>
      <c r="D166" s="127"/>
      <c r="E166" s="127">
        <v>0.83099999999999996</v>
      </c>
    </row>
    <row r="167" spans="1:5" ht="13" customHeight="1" x14ac:dyDescent="0.2">
      <c r="A167" s="126" t="s">
        <v>26</v>
      </c>
      <c r="B167" s="126"/>
      <c r="C167" s="127">
        <v>0.18936230000000001</v>
      </c>
      <c r="D167" s="127"/>
      <c r="E167" s="127">
        <v>0.81100000000000005</v>
      </c>
    </row>
    <row r="168" spans="1:5" ht="13" customHeight="1" x14ac:dyDescent="0.2">
      <c r="A168" s="126" t="s">
        <v>27</v>
      </c>
      <c r="B168" s="126"/>
      <c r="C168" s="127">
        <v>-21.562159999999999</v>
      </c>
      <c r="D168" s="127"/>
      <c r="E168" s="127">
        <v>0.98899999999999999</v>
      </c>
    </row>
    <row r="169" spans="1:5" ht="13" customHeight="1" x14ac:dyDescent="0.2">
      <c r="A169" s="126" t="s">
        <v>28</v>
      </c>
      <c r="B169" s="126"/>
      <c r="C169" s="127">
        <v>-21.093219999999999</v>
      </c>
      <c r="D169" s="127"/>
      <c r="E169" s="127">
        <v>0.99</v>
      </c>
    </row>
    <row r="170" spans="1:5" ht="13" customHeight="1" x14ac:dyDescent="0.2">
      <c r="A170" s="126" t="s">
        <v>29</v>
      </c>
      <c r="B170" s="126"/>
      <c r="C170" s="127">
        <v>-0.92408599999999996</v>
      </c>
      <c r="D170" s="127"/>
      <c r="E170" s="127">
        <v>0.40699999999999997</v>
      </c>
    </row>
    <row r="171" spans="1:5" ht="13" customHeight="1" x14ac:dyDescent="0.2">
      <c r="A171" s="126" t="s">
        <v>30</v>
      </c>
      <c r="B171" s="126"/>
      <c r="C171" s="127">
        <v>-0.1872442</v>
      </c>
      <c r="D171" s="127"/>
      <c r="E171" s="127">
        <v>0.41399999999999998</v>
      </c>
    </row>
    <row r="172" spans="1:5" ht="13" customHeight="1" x14ac:dyDescent="0.2">
      <c r="A172" s="126" t="s">
        <v>31</v>
      </c>
      <c r="B172" s="126"/>
      <c r="C172" s="127">
        <v>4.9799670000000003</v>
      </c>
      <c r="D172" s="127"/>
      <c r="E172" s="127">
        <v>0</v>
      </c>
    </row>
    <row r="173" spans="1:5" ht="13" customHeight="1" x14ac:dyDescent="0.2">
      <c r="A173" s="126" t="s">
        <v>181</v>
      </c>
      <c r="B173" s="126"/>
      <c r="C173" s="127">
        <v>4.1028520000000004</v>
      </c>
      <c r="D173" s="127"/>
      <c r="E173" s="127">
        <v>0</v>
      </c>
    </row>
    <row r="174" spans="1:5" ht="13" customHeight="1" x14ac:dyDescent="0.2">
      <c r="A174" s="126" t="s">
        <v>32</v>
      </c>
      <c r="B174" s="126"/>
      <c r="C174" s="127">
        <v>1.546281</v>
      </c>
      <c r="D174" s="127"/>
      <c r="E174" s="127">
        <v>0.46200000000000002</v>
      </c>
    </row>
    <row r="175" spans="1:5" ht="13" customHeight="1" x14ac:dyDescent="0.2">
      <c r="A175" s="126" t="s">
        <v>33</v>
      </c>
      <c r="B175" s="126"/>
      <c r="C175" s="127">
        <v>0.239895</v>
      </c>
      <c r="D175" s="127"/>
      <c r="E175" s="127">
        <v>0.71299999999999997</v>
      </c>
    </row>
    <row r="176" spans="1:5" ht="13" customHeight="1" x14ac:dyDescent="0.2">
      <c r="A176" s="126" t="s">
        <v>34</v>
      </c>
      <c r="B176" s="126"/>
      <c r="C176" s="127">
        <v>33.186750000000004</v>
      </c>
      <c r="D176" s="127"/>
      <c r="E176" s="127">
        <v>0.47199999999999998</v>
      </c>
    </row>
    <row r="177" spans="1:5" ht="13" customHeight="1" x14ac:dyDescent="0.2">
      <c r="A177" s="126" t="s">
        <v>35</v>
      </c>
      <c r="B177" s="126"/>
      <c r="C177" s="127">
        <v>-1.381154</v>
      </c>
      <c r="D177" s="127"/>
      <c r="E177" s="127">
        <v>0.20699999999999999</v>
      </c>
    </row>
    <row r="178" spans="1:5" ht="13" customHeight="1" x14ac:dyDescent="0.2">
      <c r="A178" s="126" t="s">
        <v>36</v>
      </c>
      <c r="B178" s="126"/>
      <c r="C178" s="127">
        <v>-0.44093450000000001</v>
      </c>
      <c r="D178" s="127"/>
      <c r="E178" s="127">
        <v>0.54200000000000004</v>
      </c>
    </row>
    <row r="179" spans="1:5" ht="13" customHeight="1" x14ac:dyDescent="0.2">
      <c r="A179" s="126" t="s">
        <v>37</v>
      </c>
      <c r="B179" s="126"/>
      <c r="C179" s="127">
        <v>-2.0117569999999998</v>
      </c>
      <c r="D179" s="127"/>
      <c r="E179" s="127">
        <v>1.2E-2</v>
      </c>
    </row>
    <row r="180" spans="1:5" ht="13" customHeight="1" x14ac:dyDescent="0.2">
      <c r="A180" s="126" t="s">
        <v>38</v>
      </c>
      <c r="B180" s="126"/>
      <c r="C180" s="127">
        <v>-0.13586229999999999</v>
      </c>
      <c r="D180" s="127"/>
      <c r="E180" s="127">
        <v>0.84599999999999997</v>
      </c>
    </row>
    <row r="181" spans="1:5" ht="13" customHeight="1" x14ac:dyDescent="0.2">
      <c r="A181" s="126" t="s">
        <v>39</v>
      </c>
      <c r="B181" s="126"/>
      <c r="C181" s="127">
        <v>0.1522705</v>
      </c>
      <c r="D181" s="127"/>
      <c r="E181" s="127">
        <v>0.85</v>
      </c>
    </row>
    <row r="182" spans="1:5" ht="13" customHeight="1" x14ac:dyDescent="0.2">
      <c r="A182" s="126" t="s">
        <v>40</v>
      </c>
      <c r="B182" s="126"/>
      <c r="C182" s="127">
        <v>-1.6624829999999999</v>
      </c>
      <c r="D182" s="127"/>
      <c r="E182" s="127">
        <v>0.26400000000000001</v>
      </c>
    </row>
    <row r="183" spans="1:5" ht="13" customHeight="1" x14ac:dyDescent="0.2">
      <c r="A183" s="126" t="s">
        <v>41</v>
      </c>
      <c r="B183" s="126"/>
      <c r="C183" s="127">
        <v>1.77246E-2</v>
      </c>
      <c r="D183" s="127"/>
      <c r="E183" s="127">
        <v>0.61499999999999999</v>
      </c>
    </row>
    <row r="184" spans="1:5" ht="13" customHeight="1" x14ac:dyDescent="0.2">
      <c r="A184" s="126" t="s">
        <v>42</v>
      </c>
      <c r="B184" s="126"/>
      <c r="C184" s="127">
        <v>4.0542099999999998E-2</v>
      </c>
      <c r="D184" s="127"/>
      <c r="E184" s="127">
        <v>0.94799999999999995</v>
      </c>
    </row>
    <row r="185" spans="1:5" ht="13" customHeight="1" x14ac:dyDescent="0.2">
      <c r="A185" s="126" t="s">
        <v>43</v>
      </c>
      <c r="B185" s="126"/>
      <c r="C185" s="127">
        <v>-0.86840059999999997</v>
      </c>
      <c r="D185" s="127"/>
      <c r="E185" s="127">
        <v>0.32700000000000001</v>
      </c>
    </row>
    <row r="186" spans="1:5" ht="13" customHeight="1" x14ac:dyDescent="0.2">
      <c r="A186" s="126" t="s">
        <v>44</v>
      </c>
      <c r="B186" s="126"/>
      <c r="C186" s="127">
        <v>0.36218820000000002</v>
      </c>
      <c r="D186" s="127"/>
      <c r="E186" s="127">
        <v>0.72899999999999998</v>
      </c>
    </row>
    <row r="187" spans="1:5" ht="13" customHeight="1" x14ac:dyDescent="0.2">
      <c r="A187" s="126" t="s">
        <v>45</v>
      </c>
      <c r="B187" s="126"/>
      <c r="C187" s="127">
        <v>-1.0132460000000001</v>
      </c>
      <c r="D187" s="127"/>
      <c r="E187" s="127">
        <v>0.38800000000000001</v>
      </c>
    </row>
    <row r="188" spans="1:5" ht="13" customHeight="1" x14ac:dyDescent="0.2">
      <c r="A188" s="126" t="s">
        <v>46</v>
      </c>
      <c r="B188" s="126"/>
      <c r="C188" s="127">
        <v>1.313796</v>
      </c>
      <c r="D188" s="127"/>
      <c r="E188" s="127">
        <v>0.27400000000000002</v>
      </c>
    </row>
    <row r="189" spans="1:5" ht="13" customHeight="1" x14ac:dyDescent="0.2">
      <c r="A189" s="126" t="s">
        <v>47</v>
      </c>
      <c r="B189" s="126"/>
      <c r="C189" s="127">
        <v>1.809383</v>
      </c>
      <c r="D189" s="127"/>
      <c r="E189" s="127">
        <v>0.106</v>
      </c>
    </row>
    <row r="190" spans="1:5" ht="13" customHeight="1" x14ac:dyDescent="0.2">
      <c r="A190" s="126" t="s">
        <v>48</v>
      </c>
      <c r="B190" s="126"/>
      <c r="C190" s="127">
        <v>-0.47564149999999999</v>
      </c>
      <c r="D190" s="127"/>
      <c r="E190" s="127">
        <v>0.373</v>
      </c>
    </row>
    <row r="191" spans="1:5" ht="13" customHeight="1" x14ac:dyDescent="0.2">
      <c r="A191" s="126" t="s">
        <v>49</v>
      </c>
      <c r="B191" s="126"/>
      <c r="C191" s="127">
        <v>-0.84249339999999995</v>
      </c>
      <c r="D191" s="127"/>
      <c r="E191" s="127">
        <v>0.221</v>
      </c>
    </row>
    <row r="192" spans="1:5" ht="13" customHeight="1" x14ac:dyDescent="0.2">
      <c r="A192" s="126" t="s">
        <v>50</v>
      </c>
      <c r="B192" s="126"/>
      <c r="C192" s="127">
        <v>-0.6503504</v>
      </c>
      <c r="D192" s="127"/>
      <c r="E192" s="127">
        <v>0.20499999999999999</v>
      </c>
    </row>
    <row r="193" spans="1:5" ht="13" customHeight="1" x14ac:dyDescent="0.2">
      <c r="A193" s="126" t="s">
        <v>51</v>
      </c>
      <c r="B193" s="126"/>
      <c r="C193" s="127">
        <v>-2.0513020000000002</v>
      </c>
      <c r="D193" s="127"/>
      <c r="E193" s="127">
        <v>0.111</v>
      </c>
    </row>
    <row r="194" spans="1:5" ht="13" customHeight="1" x14ac:dyDescent="0.2">
      <c r="A194" s="126" t="s">
        <v>52</v>
      </c>
      <c r="B194" s="126"/>
      <c r="C194" s="127">
        <v>-0.27834560000000003</v>
      </c>
      <c r="D194" s="127"/>
      <c r="E194" s="127">
        <v>0.60599999999999998</v>
      </c>
    </row>
    <row r="195" spans="1:5" ht="13" customHeight="1" x14ac:dyDescent="0.2">
      <c r="A195" s="126" t="s">
        <v>53</v>
      </c>
      <c r="B195" s="126"/>
      <c r="C195" s="127">
        <v>0.15160870000000001</v>
      </c>
      <c r="D195" s="127"/>
      <c r="E195" s="127">
        <v>0.873</v>
      </c>
    </row>
    <row r="196" spans="1:5" ht="13" customHeight="1" x14ac:dyDescent="0.2">
      <c r="A196" s="126" t="s">
        <v>54</v>
      </c>
      <c r="B196" s="126"/>
      <c r="C196" s="127">
        <v>0.59771779999999997</v>
      </c>
      <c r="D196" s="127"/>
      <c r="E196" s="127">
        <v>0.41399999999999998</v>
      </c>
    </row>
    <row r="197" spans="1:5" ht="13" customHeight="1" x14ac:dyDescent="0.2">
      <c r="A197" s="126" t="s">
        <v>55</v>
      </c>
      <c r="B197" s="126"/>
      <c r="C197" s="127">
        <v>0.7446661</v>
      </c>
      <c r="D197" s="127"/>
      <c r="E197" s="127">
        <v>0.35399999999999998</v>
      </c>
    </row>
    <row r="198" spans="1:5" ht="13" customHeight="1" x14ac:dyDescent="0.2">
      <c r="A198" s="126" t="s">
        <v>56</v>
      </c>
      <c r="B198" s="126"/>
      <c r="C198" s="127">
        <v>0.59400209999999998</v>
      </c>
      <c r="D198" s="127"/>
      <c r="E198" s="127">
        <v>0.51500000000000001</v>
      </c>
    </row>
    <row r="199" spans="1:5" ht="13" customHeight="1" x14ac:dyDescent="0.2">
      <c r="A199" s="126" t="s">
        <v>57</v>
      </c>
      <c r="B199" s="126"/>
      <c r="C199" s="127">
        <v>4.4274599999999997E-2</v>
      </c>
      <c r="D199" s="127"/>
      <c r="E199" s="127">
        <v>0.96499999999999997</v>
      </c>
    </row>
    <row r="200" spans="1:5" ht="13" customHeight="1" x14ac:dyDescent="0.2">
      <c r="A200" s="126" t="s">
        <v>58</v>
      </c>
      <c r="B200" s="126"/>
      <c r="C200" s="127">
        <v>0.41959809999999997</v>
      </c>
      <c r="D200" s="127"/>
      <c r="E200" s="127">
        <v>0.65100000000000002</v>
      </c>
    </row>
    <row r="201" spans="1:5" ht="13" customHeight="1" x14ac:dyDescent="0.2">
      <c r="A201" s="126" t="s">
        <v>59</v>
      </c>
      <c r="B201" s="126"/>
      <c r="C201" s="127">
        <v>0.26028620000000002</v>
      </c>
      <c r="D201" s="127"/>
      <c r="E201" s="127">
        <v>0.77200000000000002</v>
      </c>
    </row>
    <row r="202" spans="1:5" ht="13" customHeight="1" x14ac:dyDescent="0.2">
      <c r="A202" s="126" t="s">
        <v>60</v>
      </c>
      <c r="B202" s="126"/>
      <c r="C202" s="127">
        <v>-0.73538210000000004</v>
      </c>
      <c r="D202" s="127"/>
      <c r="E202" s="127">
        <v>0.41399999999999998</v>
      </c>
    </row>
    <row r="203" spans="1:5" ht="13" customHeight="1" x14ac:dyDescent="0.2">
      <c r="A203" s="126" t="s">
        <v>61</v>
      </c>
      <c r="B203" s="126"/>
      <c r="C203" s="127">
        <v>-0.13777220000000001</v>
      </c>
      <c r="D203" s="127"/>
      <c r="E203" s="127">
        <v>0.88200000000000001</v>
      </c>
    </row>
    <row r="204" spans="1:5" ht="13" customHeight="1" x14ac:dyDescent="0.2">
      <c r="A204" s="128" t="s">
        <v>192</v>
      </c>
      <c r="B204" s="126"/>
      <c r="C204" s="127">
        <v>-2.81596E-2</v>
      </c>
      <c r="D204" s="127"/>
      <c r="E204" s="127">
        <v>0.93500000000000005</v>
      </c>
    </row>
    <row r="205" spans="1:5" ht="13" customHeight="1" x14ac:dyDescent="0.2">
      <c r="A205" s="126" t="s">
        <v>255</v>
      </c>
      <c r="B205" s="126"/>
      <c r="C205" s="127">
        <v>-1.2350699999999999E-2</v>
      </c>
      <c r="D205" s="127"/>
      <c r="E205" s="127">
        <v>0.88500000000000001</v>
      </c>
    </row>
    <row r="206" spans="1:5" ht="13" customHeight="1" x14ac:dyDescent="0.2">
      <c r="A206" s="128" t="s">
        <v>194</v>
      </c>
      <c r="B206" s="126"/>
      <c r="C206" s="127">
        <v>0.2155764</v>
      </c>
      <c r="D206" s="127"/>
      <c r="E206" s="127">
        <v>5.1999999999999998E-2</v>
      </c>
    </row>
    <row r="207" spans="1:5" ht="13" customHeight="1" x14ac:dyDescent="0.2">
      <c r="A207" s="128" t="s">
        <v>193</v>
      </c>
      <c r="B207" s="126"/>
      <c r="C207" s="127">
        <v>8.6095000000000008E-3</v>
      </c>
      <c r="D207" s="127"/>
      <c r="E207" s="127">
        <v>0.95599999999999996</v>
      </c>
    </row>
    <row r="208" spans="1:5" ht="13" customHeight="1" x14ac:dyDescent="0.2">
      <c r="A208" s="126" t="s">
        <v>62</v>
      </c>
      <c r="B208" s="126"/>
      <c r="C208" s="127">
        <v>5.6968000000000001E-3</v>
      </c>
      <c r="D208" s="127"/>
      <c r="E208" s="127">
        <v>0.78300000000000003</v>
      </c>
    </row>
    <row r="209" spans="1:5" ht="13" customHeight="1" x14ac:dyDescent="0.2">
      <c r="A209" s="126" t="s">
        <v>63</v>
      </c>
      <c r="B209" s="126"/>
      <c r="C209" s="127">
        <v>-0.77261729999999995</v>
      </c>
      <c r="D209" s="127"/>
      <c r="E209" s="127">
        <v>5.5E-2</v>
      </c>
    </row>
    <row r="210" spans="1:5" ht="13" customHeight="1" x14ac:dyDescent="0.2">
      <c r="A210" s="126" t="s">
        <v>64</v>
      </c>
      <c r="B210" s="126"/>
      <c r="C210" s="127">
        <v>6.8918E-3</v>
      </c>
      <c r="D210" s="127"/>
      <c r="E210" s="127">
        <v>0.53200000000000003</v>
      </c>
    </row>
    <row r="211" spans="1:5" ht="13" customHeight="1" x14ac:dyDescent="0.2">
      <c r="A211" s="126" t="s">
        <v>65</v>
      </c>
      <c r="B211" s="126"/>
      <c r="C211" s="127">
        <v>-3.8221000000000002E-3</v>
      </c>
      <c r="D211" s="127"/>
      <c r="E211" s="127">
        <v>0.625</v>
      </c>
    </row>
    <row r="212" spans="1:5" ht="13" customHeight="1" x14ac:dyDescent="0.2">
      <c r="A212" s="126" t="s">
        <v>66</v>
      </c>
      <c r="B212" s="126"/>
      <c r="C212" s="127">
        <v>-0.12199740000000001</v>
      </c>
      <c r="D212" s="127"/>
      <c r="E212" s="127">
        <v>0.26800000000000002</v>
      </c>
    </row>
    <row r="213" spans="1:5" ht="13" customHeight="1" x14ac:dyDescent="0.2">
      <c r="A213" s="126" t="s">
        <v>67</v>
      </c>
      <c r="B213" s="126"/>
      <c r="C213" s="127">
        <v>-7.4080499999999994E-2</v>
      </c>
      <c r="D213" s="127"/>
      <c r="E213" s="127">
        <v>0</v>
      </c>
    </row>
    <row r="214" spans="1:5" ht="13" customHeight="1" x14ac:dyDescent="0.2">
      <c r="A214" s="126" t="s">
        <v>68</v>
      </c>
      <c r="B214" s="126"/>
      <c r="C214" s="127">
        <v>-0.26039269999999998</v>
      </c>
      <c r="D214" s="127"/>
      <c r="E214" s="127">
        <v>0.08</v>
      </c>
    </row>
    <row r="215" spans="1:5" ht="13" customHeight="1" x14ac:dyDescent="0.2">
      <c r="A215" s="126" t="s">
        <v>69</v>
      </c>
      <c r="B215" s="126"/>
      <c r="C215" s="127">
        <v>-7.4029800000000007E-2</v>
      </c>
      <c r="D215" s="127"/>
      <c r="E215" s="127">
        <v>0.14699999999999999</v>
      </c>
    </row>
    <row r="216" spans="1:5" ht="13" customHeight="1" x14ac:dyDescent="0.2">
      <c r="A216" s="126" t="s">
        <v>70</v>
      </c>
      <c r="B216" s="126"/>
      <c r="C216" s="127">
        <v>0.42081410000000002</v>
      </c>
      <c r="D216" s="127"/>
      <c r="E216" s="127">
        <v>0</v>
      </c>
    </row>
    <row r="217" spans="1:5" ht="13" customHeight="1" x14ac:dyDescent="0.2">
      <c r="A217" s="126" t="s">
        <v>71</v>
      </c>
      <c r="B217" s="126"/>
      <c r="C217" s="127">
        <v>-6.76924E-2</v>
      </c>
      <c r="D217" s="127"/>
      <c r="E217" s="127">
        <v>0.17199999999999999</v>
      </c>
    </row>
    <row r="218" spans="1:5" ht="13" customHeight="1" x14ac:dyDescent="0.2">
      <c r="A218" s="126" t="s">
        <v>72</v>
      </c>
      <c r="B218" s="126"/>
      <c r="C218" s="127">
        <v>-2.4509999999999999E-4</v>
      </c>
      <c r="D218" s="127"/>
      <c r="E218" s="127">
        <v>0.999</v>
      </c>
    </row>
    <row r="219" spans="1:5" ht="13" customHeight="1" x14ac:dyDescent="0.2">
      <c r="A219" s="126" t="s">
        <v>73</v>
      </c>
      <c r="B219" s="126"/>
      <c r="C219" s="127">
        <v>1.03269E-2</v>
      </c>
      <c r="D219" s="127"/>
      <c r="E219" s="127">
        <v>0.82799999999999996</v>
      </c>
    </row>
    <row r="220" spans="1:5" ht="13" customHeight="1" x14ac:dyDescent="0.2">
      <c r="A220" s="126" t="s">
        <v>169</v>
      </c>
      <c r="B220" s="126"/>
      <c r="C220" s="127">
        <v>5.4539499999999998E-2</v>
      </c>
      <c r="D220" s="127"/>
      <c r="E220" s="127">
        <v>0.497</v>
      </c>
    </row>
    <row r="221" spans="1:5" ht="13" customHeight="1" x14ac:dyDescent="0.2">
      <c r="A221" s="126" t="s">
        <v>167</v>
      </c>
      <c r="B221" s="126"/>
      <c r="C221" s="127">
        <v>0.43582470000000001</v>
      </c>
      <c r="D221" s="127"/>
      <c r="E221" s="127">
        <v>0.185</v>
      </c>
    </row>
    <row r="222" spans="1:5" ht="13" customHeight="1" x14ac:dyDescent="0.2">
      <c r="A222" s="126" t="s">
        <v>74</v>
      </c>
      <c r="B222" s="126"/>
      <c r="C222" s="127">
        <v>-7.4283999999999999E-3</v>
      </c>
      <c r="D222" s="127"/>
      <c r="E222" s="127">
        <v>0.94099999999999995</v>
      </c>
    </row>
    <row r="223" spans="1:5" ht="13" customHeight="1" x14ac:dyDescent="0.2">
      <c r="A223" s="126" t="s">
        <v>75</v>
      </c>
      <c r="B223" s="126"/>
      <c r="C223" s="127">
        <v>-0.17785239999999999</v>
      </c>
      <c r="D223" s="127"/>
      <c r="E223" s="127">
        <v>0.11</v>
      </c>
    </row>
    <row r="224" spans="1:5" ht="13" customHeight="1" x14ac:dyDescent="0.2">
      <c r="A224" s="126" t="s">
        <v>76</v>
      </c>
      <c r="B224" s="126"/>
      <c r="C224" s="127">
        <v>-1.5004679999999999</v>
      </c>
      <c r="D224" s="127"/>
      <c r="E224" s="127">
        <v>0</v>
      </c>
    </row>
    <row r="225" spans="1:5" ht="13" customHeight="1" x14ac:dyDescent="0.2">
      <c r="A225" s="126" t="s">
        <v>77</v>
      </c>
      <c r="B225" s="126"/>
      <c r="C225" s="127">
        <v>-0.67915490000000001</v>
      </c>
      <c r="D225" s="127"/>
      <c r="E225" s="127">
        <v>0.502</v>
      </c>
    </row>
    <row r="226" spans="1:5" ht="13" customHeight="1" x14ac:dyDescent="0.2">
      <c r="A226" s="126" t="s">
        <v>78</v>
      </c>
      <c r="B226" s="126"/>
      <c r="C226" s="127">
        <v>2.2797459999999998</v>
      </c>
      <c r="D226" s="127"/>
      <c r="E226" s="127">
        <v>4.9000000000000002E-2</v>
      </c>
    </row>
    <row r="227" spans="1:5" ht="13" customHeight="1" x14ac:dyDescent="0.2">
      <c r="A227" s="126" t="s">
        <v>79</v>
      </c>
      <c r="B227" s="126"/>
      <c r="C227" s="127">
        <v>-1.3130710000000001</v>
      </c>
      <c r="D227" s="127"/>
      <c r="E227" s="127">
        <v>0</v>
      </c>
    </row>
    <row r="228" spans="1:5" ht="13" customHeight="1" x14ac:dyDescent="0.2">
      <c r="A228" s="126" t="s">
        <v>80</v>
      </c>
      <c r="B228" s="126"/>
      <c r="C228" s="127">
        <v>0.52908540000000004</v>
      </c>
      <c r="D228" s="127"/>
      <c r="E228" s="127">
        <v>0.35299999999999998</v>
      </c>
    </row>
    <row r="229" spans="1:5" ht="13" customHeight="1" x14ac:dyDescent="0.2">
      <c r="A229" s="126" t="s">
        <v>81</v>
      </c>
      <c r="B229" s="126"/>
      <c r="C229" s="127">
        <v>-9.3390000000000001E-3</v>
      </c>
      <c r="D229" s="127"/>
      <c r="E229" s="127">
        <v>0.73299999999999998</v>
      </c>
    </row>
    <row r="230" spans="1:5" ht="13" customHeight="1" x14ac:dyDescent="0.2">
      <c r="A230" s="126" t="s">
        <v>82</v>
      </c>
      <c r="B230" s="126"/>
      <c r="C230" s="127">
        <v>-1.4419999999999999E-3</v>
      </c>
      <c r="D230" s="127"/>
      <c r="E230" s="127">
        <v>0.95699999999999996</v>
      </c>
    </row>
    <row r="231" spans="1:5" ht="13" customHeight="1" x14ac:dyDescent="0.2">
      <c r="A231" s="126" t="s">
        <v>83</v>
      </c>
      <c r="B231" s="126"/>
      <c r="C231" s="127">
        <v>1.14226E-2</v>
      </c>
      <c r="D231" s="127"/>
      <c r="E231" s="127">
        <v>0.68500000000000005</v>
      </c>
    </row>
    <row r="232" spans="1:5" ht="13" customHeight="1" x14ac:dyDescent="0.2">
      <c r="A232" s="126" t="s">
        <v>84</v>
      </c>
      <c r="B232" s="126"/>
      <c r="C232" s="127">
        <v>-4.1650999999999997E-3</v>
      </c>
      <c r="D232" s="127"/>
      <c r="E232" s="127">
        <v>0.89200000000000002</v>
      </c>
    </row>
    <row r="233" spans="1:5" ht="13" customHeight="1" x14ac:dyDescent="0.2">
      <c r="A233" s="126" t="s">
        <v>85</v>
      </c>
      <c r="B233" s="126"/>
      <c r="C233" s="127">
        <v>1.0951999999999999E-3</v>
      </c>
      <c r="D233" s="127"/>
      <c r="E233" s="127">
        <v>0.95399999999999996</v>
      </c>
    </row>
    <row r="234" spans="1:5" ht="13" customHeight="1" x14ac:dyDescent="0.2">
      <c r="A234" s="126" t="s">
        <v>86</v>
      </c>
      <c r="B234" s="126"/>
      <c r="C234" s="127">
        <v>-2.351E-4</v>
      </c>
      <c r="D234" s="127"/>
      <c r="E234" s="127">
        <v>0.99299999999999999</v>
      </c>
    </row>
    <row r="235" spans="1:5" ht="13" customHeight="1" x14ac:dyDescent="0.2">
      <c r="A235" s="126" t="s">
        <v>87</v>
      </c>
      <c r="B235" s="126"/>
      <c r="C235" s="127">
        <v>-0.1278465</v>
      </c>
      <c r="D235" s="127"/>
      <c r="E235" s="127">
        <v>0.58799999999999997</v>
      </c>
    </row>
    <row r="236" spans="1:5" ht="13" customHeight="1" x14ac:dyDescent="0.2">
      <c r="A236" s="126" t="s">
        <v>88</v>
      </c>
      <c r="B236" s="126"/>
      <c r="C236" s="127">
        <v>-0.11826059999999999</v>
      </c>
      <c r="D236" s="127"/>
      <c r="E236" s="127">
        <v>0.63500000000000001</v>
      </c>
    </row>
    <row r="237" spans="1:5" ht="13" customHeight="1" x14ac:dyDescent="0.2">
      <c r="A237" s="126" t="s">
        <v>89</v>
      </c>
      <c r="B237" s="126"/>
      <c r="C237" s="127">
        <v>8.1857000000000006E-3</v>
      </c>
      <c r="D237" s="127"/>
      <c r="E237" s="127">
        <v>0.81399999999999995</v>
      </c>
    </row>
    <row r="238" spans="1:5" ht="13" customHeight="1" x14ac:dyDescent="0.2">
      <c r="A238" s="126" t="s">
        <v>90</v>
      </c>
      <c r="B238" s="126"/>
      <c r="C238" s="127">
        <v>4.3159000000000001E-3</v>
      </c>
      <c r="D238" s="127"/>
      <c r="E238" s="127">
        <v>0.51200000000000001</v>
      </c>
    </row>
    <row r="239" spans="1:5" ht="13" customHeight="1" x14ac:dyDescent="0.2">
      <c r="A239" s="126" t="s">
        <v>91</v>
      </c>
      <c r="B239" s="126"/>
      <c r="C239" s="127">
        <v>-5.1437900000000002E-2</v>
      </c>
      <c r="D239" s="127"/>
      <c r="E239" s="127">
        <v>6.3E-2</v>
      </c>
    </row>
    <row r="240" spans="1:5" ht="13" customHeight="1" x14ac:dyDescent="0.2">
      <c r="A240" s="126" t="s">
        <v>183</v>
      </c>
      <c r="B240" s="126"/>
      <c r="C240" s="127">
        <v>-7.3682700000000004E-2</v>
      </c>
      <c r="D240" s="127"/>
      <c r="E240" s="127">
        <v>0</v>
      </c>
    </row>
    <row r="241" spans="1:5" ht="13" customHeight="1" x14ac:dyDescent="0.2">
      <c r="A241" s="126" t="s">
        <v>92</v>
      </c>
      <c r="B241" s="126"/>
      <c r="C241" s="127">
        <v>-3.4900399999999998E-2</v>
      </c>
      <c r="D241" s="127"/>
      <c r="E241" s="127">
        <v>0.61799999999999999</v>
      </c>
    </row>
    <row r="242" spans="1:5" ht="13" customHeight="1" x14ac:dyDescent="0.2">
      <c r="A242" s="126" t="s">
        <v>93</v>
      </c>
      <c r="B242" s="126"/>
      <c r="C242" s="127">
        <v>-2.4353999999999999E-3</v>
      </c>
      <c r="D242" s="127"/>
      <c r="E242" s="127">
        <v>0.90500000000000003</v>
      </c>
    </row>
    <row r="243" spans="1:5" ht="13" customHeight="1" x14ac:dyDescent="0.2">
      <c r="A243" s="126" t="s">
        <v>94</v>
      </c>
      <c r="B243" s="126"/>
      <c r="C243" s="127">
        <v>-0.6768672</v>
      </c>
      <c r="D243" s="127"/>
      <c r="E243" s="127">
        <v>0.48099999999999998</v>
      </c>
    </row>
    <row r="244" spans="1:5" ht="13" customHeight="1" x14ac:dyDescent="0.2">
      <c r="A244" s="126" t="s">
        <v>95</v>
      </c>
      <c r="B244" s="126"/>
      <c r="C244" s="127">
        <v>3.4895599999999999E-2</v>
      </c>
      <c r="D244" s="127"/>
      <c r="E244" s="127">
        <v>0.26700000000000002</v>
      </c>
    </row>
    <row r="245" spans="1:5" ht="13" customHeight="1" x14ac:dyDescent="0.2">
      <c r="A245" s="126" t="s">
        <v>96</v>
      </c>
      <c r="B245" s="126"/>
      <c r="C245" s="127">
        <v>2.0624799999999999E-2</v>
      </c>
      <c r="D245" s="127"/>
      <c r="E245" s="127">
        <v>0.36599999999999999</v>
      </c>
    </row>
    <row r="246" spans="1:5" ht="13" customHeight="1" x14ac:dyDescent="0.2">
      <c r="A246" s="126" t="s">
        <v>97</v>
      </c>
      <c r="B246" s="126"/>
      <c r="C246" s="127">
        <v>5.9559099999999997E-2</v>
      </c>
      <c r="D246" s="127"/>
      <c r="E246" s="127">
        <v>0.02</v>
      </c>
    </row>
    <row r="247" spans="1:5" ht="13" customHeight="1" x14ac:dyDescent="0.2">
      <c r="A247" s="126" t="s">
        <v>98</v>
      </c>
      <c r="B247" s="126"/>
      <c r="C247" s="127">
        <v>1.04457E-2</v>
      </c>
      <c r="D247" s="127"/>
      <c r="E247" s="127">
        <v>0.64800000000000002</v>
      </c>
    </row>
    <row r="248" spans="1:5" ht="13" customHeight="1" x14ac:dyDescent="0.2">
      <c r="A248" s="126" t="s">
        <v>99</v>
      </c>
      <c r="B248" s="126"/>
      <c r="C248" s="127">
        <v>-1.21703E-2</v>
      </c>
      <c r="D248" s="127"/>
      <c r="E248" s="127">
        <v>0.65300000000000002</v>
      </c>
    </row>
    <row r="249" spans="1:5" ht="13" customHeight="1" x14ac:dyDescent="0.2">
      <c r="A249" s="126" t="s">
        <v>100</v>
      </c>
      <c r="B249" s="126"/>
      <c r="C249" s="127">
        <v>5.2136799999999997E-2</v>
      </c>
      <c r="D249" s="127"/>
      <c r="E249" s="127">
        <v>0.26300000000000001</v>
      </c>
    </row>
    <row r="250" spans="1:5" ht="13" customHeight="1" x14ac:dyDescent="0.2">
      <c r="A250" s="126" t="s">
        <v>101</v>
      </c>
      <c r="B250" s="126"/>
      <c r="C250" s="127">
        <v>-2.7980000000000002E-4</v>
      </c>
      <c r="D250" s="127"/>
      <c r="E250" s="127">
        <v>0.81</v>
      </c>
    </row>
    <row r="251" spans="1:5" ht="13" customHeight="1" x14ac:dyDescent="0.2">
      <c r="A251" s="126" t="s">
        <v>102</v>
      </c>
      <c r="B251" s="126"/>
      <c r="C251" s="127">
        <v>-5.6638000000000001E-3</v>
      </c>
      <c r="D251" s="127"/>
      <c r="E251" s="127">
        <v>0.78900000000000003</v>
      </c>
    </row>
    <row r="252" spans="1:5" ht="13" customHeight="1" x14ac:dyDescent="0.2">
      <c r="A252" s="126" t="s">
        <v>103</v>
      </c>
      <c r="B252" s="126"/>
      <c r="C252" s="127">
        <v>2.5181800000000001E-2</v>
      </c>
      <c r="D252" s="127"/>
      <c r="E252" s="127">
        <v>0.39200000000000002</v>
      </c>
    </row>
    <row r="253" spans="1:5" ht="13" customHeight="1" x14ac:dyDescent="0.2">
      <c r="A253" s="126" t="s">
        <v>104</v>
      </c>
      <c r="B253" s="126"/>
      <c r="C253" s="127">
        <v>-9.2759000000000001E-3</v>
      </c>
      <c r="D253" s="127"/>
      <c r="E253" s="127">
        <v>0.78100000000000003</v>
      </c>
    </row>
    <row r="254" spans="1:5" ht="13" customHeight="1" x14ac:dyDescent="0.2">
      <c r="A254" s="126" t="s">
        <v>105</v>
      </c>
      <c r="B254" s="126"/>
      <c r="C254" s="127">
        <v>3.1800200000000001E-2</v>
      </c>
      <c r="D254" s="127"/>
      <c r="E254" s="127">
        <v>0.38100000000000001</v>
      </c>
    </row>
    <row r="255" spans="1:5" ht="13" customHeight="1" x14ac:dyDescent="0.2">
      <c r="A255" s="126" t="s">
        <v>106</v>
      </c>
      <c r="B255" s="126"/>
      <c r="C255" s="127">
        <v>-3.5701499999999997E-2</v>
      </c>
      <c r="D255" s="127"/>
      <c r="E255" s="127">
        <v>0.35699999999999998</v>
      </c>
    </row>
    <row r="256" spans="1:5" ht="13" customHeight="1" x14ac:dyDescent="0.2">
      <c r="A256" s="126" t="s">
        <v>107</v>
      </c>
      <c r="B256" s="126"/>
      <c r="C256" s="127">
        <v>-4.7123100000000001E-2</v>
      </c>
      <c r="D256" s="127"/>
      <c r="E256" s="127">
        <v>0.14000000000000001</v>
      </c>
    </row>
    <row r="257" spans="1:5" ht="13" customHeight="1" x14ac:dyDescent="0.2">
      <c r="A257" s="126" t="s">
        <v>108</v>
      </c>
      <c r="B257" s="126"/>
      <c r="C257" s="127">
        <v>5.8497000000000002E-3</v>
      </c>
      <c r="D257" s="127"/>
      <c r="E257" s="127">
        <v>0.73299999999999998</v>
      </c>
    </row>
    <row r="258" spans="1:5" ht="13" customHeight="1" x14ac:dyDescent="0.2">
      <c r="A258" s="126" t="s">
        <v>109</v>
      </c>
      <c r="B258" s="126"/>
      <c r="C258" s="127">
        <v>3.7293300000000001E-2</v>
      </c>
      <c r="D258" s="127"/>
      <c r="E258" s="127">
        <v>9.4E-2</v>
      </c>
    </row>
    <row r="259" spans="1:5" ht="13" customHeight="1" x14ac:dyDescent="0.2">
      <c r="A259" s="126" t="s">
        <v>110</v>
      </c>
      <c r="B259" s="126"/>
      <c r="C259" s="127">
        <v>2.9353600000000001E-2</v>
      </c>
      <c r="D259" s="127"/>
      <c r="E259" s="127">
        <v>9.5000000000000001E-2</v>
      </c>
    </row>
    <row r="260" spans="1:5" ht="13" customHeight="1" x14ac:dyDescent="0.2">
      <c r="A260" s="126" t="s">
        <v>111</v>
      </c>
      <c r="B260" s="126"/>
      <c r="C260" s="127">
        <v>8.5312100000000002E-2</v>
      </c>
      <c r="D260" s="127"/>
      <c r="E260" s="127">
        <v>7.0999999999999994E-2</v>
      </c>
    </row>
    <row r="261" spans="1:5" ht="13" customHeight="1" x14ac:dyDescent="0.2">
      <c r="A261" s="126" t="s">
        <v>112</v>
      </c>
      <c r="B261" s="126"/>
      <c r="C261" s="127">
        <v>1.43331E-2</v>
      </c>
      <c r="D261" s="127"/>
      <c r="E261" s="127">
        <v>0.45300000000000001</v>
      </c>
    </row>
    <row r="262" spans="1:5" ht="13" customHeight="1" x14ac:dyDescent="0.2">
      <c r="A262" s="126" t="s">
        <v>113</v>
      </c>
      <c r="B262" s="126"/>
      <c r="C262" s="127">
        <v>-2.6830000000000002E-4</v>
      </c>
      <c r="D262" s="127"/>
      <c r="E262" s="127">
        <v>0.99399999999999999</v>
      </c>
    </row>
    <row r="263" spans="1:5" ht="13" customHeight="1" x14ac:dyDescent="0.2">
      <c r="A263" s="126" t="s">
        <v>114</v>
      </c>
      <c r="B263" s="126"/>
      <c r="C263" s="127">
        <v>-2.2636900000000001E-2</v>
      </c>
      <c r="D263" s="127"/>
      <c r="E263" s="127">
        <v>0.35199999999999998</v>
      </c>
    </row>
    <row r="264" spans="1:5" ht="13" customHeight="1" x14ac:dyDescent="0.2">
      <c r="A264" s="126" t="s">
        <v>115</v>
      </c>
      <c r="B264" s="126"/>
      <c r="C264" s="127">
        <v>-3.44239E-2</v>
      </c>
      <c r="D264" s="127"/>
      <c r="E264" s="127">
        <v>0.22600000000000001</v>
      </c>
    </row>
    <row r="265" spans="1:5" ht="13" customHeight="1" x14ac:dyDescent="0.2">
      <c r="A265" s="126" t="s">
        <v>116</v>
      </c>
      <c r="B265" s="126"/>
      <c r="C265" s="127">
        <v>5.019E-3</v>
      </c>
      <c r="D265" s="127"/>
      <c r="E265" s="127">
        <v>0.86799999999999999</v>
      </c>
    </row>
    <row r="266" spans="1:5" ht="13" customHeight="1" x14ac:dyDescent="0.2">
      <c r="A266" s="126" t="s">
        <v>117</v>
      </c>
      <c r="B266" s="126"/>
      <c r="C266" s="127">
        <v>2.09687E-2</v>
      </c>
      <c r="D266" s="127"/>
      <c r="E266" s="127">
        <v>0.51</v>
      </c>
    </row>
    <row r="267" spans="1:5" ht="13" customHeight="1" x14ac:dyDescent="0.2">
      <c r="A267" s="126" t="s">
        <v>118</v>
      </c>
      <c r="B267" s="126"/>
      <c r="C267" s="127">
        <v>5.4673999999999999E-3</v>
      </c>
      <c r="D267" s="127"/>
      <c r="E267" s="127">
        <v>0.85399999999999998</v>
      </c>
    </row>
    <row r="268" spans="1:5" ht="13" customHeight="1" x14ac:dyDescent="0.2">
      <c r="A268" s="126" t="s">
        <v>119</v>
      </c>
      <c r="B268" s="126"/>
      <c r="C268" s="127">
        <v>1.13451E-2</v>
      </c>
      <c r="D268" s="127"/>
      <c r="E268" s="127">
        <v>0.67800000000000005</v>
      </c>
    </row>
    <row r="269" spans="1:5" ht="13" customHeight="1" x14ac:dyDescent="0.2">
      <c r="A269" s="126" t="s">
        <v>120</v>
      </c>
      <c r="B269" s="126"/>
      <c r="C269" s="127">
        <v>1.57003E-2</v>
      </c>
      <c r="D269" s="127"/>
      <c r="E269" s="127">
        <v>0.55200000000000005</v>
      </c>
    </row>
    <row r="270" spans="1:5" ht="13" customHeight="1" x14ac:dyDescent="0.2">
      <c r="A270" s="126" t="s">
        <v>121</v>
      </c>
      <c r="B270" s="126"/>
      <c r="C270" s="127">
        <v>-1.6349300000000001E-2</v>
      </c>
      <c r="D270" s="127"/>
      <c r="E270" s="127">
        <v>0.57499999999999996</v>
      </c>
    </row>
    <row r="271" spans="1:5" ht="13" customHeight="1" x14ac:dyDescent="0.2">
      <c r="A271" s="126" t="s">
        <v>122</v>
      </c>
      <c r="B271" s="126"/>
      <c r="C271" s="127">
        <v>2.232E-4</v>
      </c>
      <c r="D271" s="127"/>
      <c r="E271" s="127">
        <v>0.50600000000000001</v>
      </c>
    </row>
    <row r="272" spans="1:5" ht="13" customHeight="1" x14ac:dyDescent="0.2">
      <c r="A272" s="126" t="s">
        <v>163</v>
      </c>
      <c r="B272" s="126"/>
      <c r="C272" s="127">
        <v>9.8269999999999998E-4</v>
      </c>
      <c r="D272" s="127"/>
      <c r="E272" s="127">
        <v>0.79700000000000004</v>
      </c>
    </row>
    <row r="273" spans="1:5" ht="13" customHeight="1" x14ac:dyDescent="0.2">
      <c r="A273" s="126" t="s">
        <v>124</v>
      </c>
      <c r="B273" s="126"/>
      <c r="C273" s="127">
        <v>-1.285015</v>
      </c>
      <c r="D273" s="127"/>
      <c r="E273" s="127">
        <v>0.14599999999999999</v>
      </c>
    </row>
    <row r="274" spans="1:5" ht="13" customHeight="1" x14ac:dyDescent="0.2">
      <c r="A274" s="126" t="s">
        <v>125</v>
      </c>
      <c r="B274" s="126"/>
      <c r="C274" s="127">
        <v>-1.417503</v>
      </c>
      <c r="D274" s="127"/>
      <c r="E274" s="127">
        <v>9.8000000000000004E-2</v>
      </c>
    </row>
    <row r="275" spans="1:5" ht="13" customHeight="1" x14ac:dyDescent="0.2">
      <c r="A275" s="126" t="s">
        <v>126</v>
      </c>
      <c r="B275" s="126"/>
      <c r="C275" s="127">
        <v>-1.015188</v>
      </c>
      <c r="D275" s="127"/>
      <c r="E275" s="127">
        <v>0.186</v>
      </c>
    </row>
    <row r="276" spans="1:5" ht="13" customHeight="1" x14ac:dyDescent="0.2">
      <c r="A276" s="126" t="s">
        <v>127</v>
      </c>
      <c r="B276" s="126"/>
      <c r="C276" s="127">
        <v>-1.2136659999999999</v>
      </c>
      <c r="D276" s="127"/>
      <c r="E276" s="127">
        <v>0.125</v>
      </c>
    </row>
    <row r="277" spans="1:5" ht="13" customHeight="1" x14ac:dyDescent="0.2">
      <c r="A277" s="126" t="s">
        <v>128</v>
      </c>
      <c r="B277" s="126"/>
      <c r="C277" s="127">
        <v>1.1644749999999999</v>
      </c>
      <c r="D277" s="127"/>
      <c r="E277" s="127">
        <v>7.0999999999999994E-2</v>
      </c>
    </row>
    <row r="278" spans="1:5" ht="13" customHeight="1" x14ac:dyDescent="0.2">
      <c r="A278" s="126" t="s">
        <v>129</v>
      </c>
      <c r="B278" s="126"/>
      <c r="C278" s="127">
        <v>0.3697957</v>
      </c>
      <c r="D278" s="127"/>
      <c r="E278" s="127">
        <v>0.13900000000000001</v>
      </c>
    </row>
    <row r="279" spans="1:5" ht="13" customHeight="1" x14ac:dyDescent="0.2">
      <c r="A279" s="126" t="s">
        <v>130</v>
      </c>
      <c r="B279" s="126"/>
      <c r="C279" s="127">
        <v>16.314579999999999</v>
      </c>
      <c r="D279" s="127"/>
      <c r="E279" s="127">
        <v>0.98099999999999998</v>
      </c>
    </row>
    <row r="280" spans="1:5" ht="13" customHeight="1" x14ac:dyDescent="0.2">
      <c r="A280" s="126" t="s">
        <v>182</v>
      </c>
      <c r="B280" s="126"/>
      <c r="C280" s="127">
        <v>0.75043210000000005</v>
      </c>
      <c r="D280" s="127"/>
      <c r="E280" s="127">
        <v>0.16300000000000001</v>
      </c>
    </row>
    <row r="281" spans="1:5" ht="13" customHeight="1" x14ac:dyDescent="0.2">
      <c r="A281" s="126" t="s">
        <v>131</v>
      </c>
      <c r="B281" s="126"/>
      <c r="C281" s="127">
        <v>5.5855920000000001</v>
      </c>
      <c r="D281" s="127"/>
      <c r="E281" s="127">
        <v>1.2999999999999999E-2</v>
      </c>
    </row>
    <row r="282" spans="1:5" ht="13" customHeight="1" x14ac:dyDescent="0.2">
      <c r="A282" s="126" t="s">
        <v>132</v>
      </c>
      <c r="B282" s="126"/>
      <c r="C282" s="127">
        <v>0.58955900000000006</v>
      </c>
      <c r="D282" s="127"/>
      <c r="E282" s="127">
        <v>0.36799999999999999</v>
      </c>
    </row>
    <row r="283" spans="1:5" ht="13" customHeight="1" x14ac:dyDescent="0.2">
      <c r="A283" s="126" t="s">
        <v>133</v>
      </c>
      <c r="B283" s="126"/>
      <c r="C283" s="127">
        <v>9.9204240000000006</v>
      </c>
      <c r="D283" s="127"/>
      <c r="E283" s="127">
        <v>0.995</v>
      </c>
    </row>
    <row r="284" spans="1:5" ht="13" customHeight="1" x14ac:dyDescent="0.2">
      <c r="A284" s="126" t="s">
        <v>134</v>
      </c>
      <c r="B284" s="126"/>
      <c r="C284" s="127">
        <v>9.2822100000000005E-2</v>
      </c>
      <c r="D284" s="127"/>
      <c r="E284" s="127">
        <v>0.91</v>
      </c>
    </row>
    <row r="285" spans="1:5" ht="13" customHeight="1" x14ac:dyDescent="0.2">
      <c r="A285" s="126" t="s">
        <v>135</v>
      </c>
      <c r="B285" s="126"/>
      <c r="C285" s="127">
        <v>-2.1318239999999999</v>
      </c>
      <c r="D285" s="127"/>
      <c r="E285" s="127">
        <v>3.0000000000000001E-3</v>
      </c>
    </row>
    <row r="286" spans="1:5" ht="13" customHeight="1" x14ac:dyDescent="0.2">
      <c r="A286" s="126" t="s">
        <v>136</v>
      </c>
      <c r="B286" s="126"/>
      <c r="C286" s="127">
        <v>-0.28748249999999997</v>
      </c>
      <c r="D286" s="127"/>
      <c r="E286" s="127">
        <v>0.71899999999999997</v>
      </c>
    </row>
    <row r="287" spans="1:5" ht="13" customHeight="1" x14ac:dyDescent="0.2">
      <c r="A287" s="126" t="s">
        <v>137</v>
      </c>
      <c r="B287" s="126"/>
      <c r="C287" s="127">
        <v>0.3636064</v>
      </c>
      <c r="D287" s="127"/>
      <c r="E287" s="127">
        <v>0.59699999999999998</v>
      </c>
    </row>
    <row r="288" spans="1:5" ht="13" customHeight="1" x14ac:dyDescent="0.2">
      <c r="A288" s="126" t="s">
        <v>138</v>
      </c>
      <c r="B288" s="126"/>
      <c r="C288" s="127">
        <v>-1.376331</v>
      </c>
      <c r="D288" s="127"/>
      <c r="E288" s="127">
        <v>0.08</v>
      </c>
    </row>
    <row r="289" spans="1:5" ht="13" customHeight="1" x14ac:dyDescent="0.2">
      <c r="A289" s="126" t="s">
        <v>139</v>
      </c>
      <c r="B289" s="126"/>
      <c r="C289" s="127">
        <v>1.609772</v>
      </c>
      <c r="D289" s="127"/>
      <c r="E289" s="127">
        <v>5.5E-2</v>
      </c>
    </row>
    <row r="290" spans="1:5" ht="13" customHeight="1" x14ac:dyDescent="0.2">
      <c r="A290" s="126" t="s">
        <v>140</v>
      </c>
      <c r="B290" s="126"/>
      <c r="C290" s="127">
        <v>-0.10516250000000001</v>
      </c>
      <c r="D290" s="127"/>
      <c r="E290" s="127">
        <v>1.6E-2</v>
      </c>
    </row>
    <row r="291" spans="1:5" ht="13" customHeight="1" x14ac:dyDescent="0.2">
      <c r="A291" s="126" t="s">
        <v>141</v>
      </c>
      <c r="B291" s="126"/>
      <c r="C291" s="127">
        <v>0.73042569999999996</v>
      </c>
      <c r="D291" s="127"/>
      <c r="E291" s="127">
        <v>0.53</v>
      </c>
    </row>
    <row r="292" spans="1:5" ht="13" customHeight="1" x14ac:dyDescent="0.2">
      <c r="A292" s="126" t="s">
        <v>142</v>
      </c>
      <c r="B292" s="126"/>
      <c r="C292" s="127">
        <v>7.7178399999999994E-2</v>
      </c>
      <c r="D292" s="127"/>
      <c r="E292" s="127">
        <v>0.94499999999999995</v>
      </c>
    </row>
    <row r="293" spans="1:5" ht="13" customHeight="1" x14ac:dyDescent="0.2">
      <c r="A293" s="126" t="s">
        <v>143</v>
      </c>
      <c r="B293" s="126"/>
      <c r="C293" s="127">
        <v>-0.92873079999999997</v>
      </c>
      <c r="D293" s="127"/>
      <c r="E293" s="127">
        <v>0.45900000000000002</v>
      </c>
    </row>
    <row r="294" spans="1:5" ht="13" customHeight="1" x14ac:dyDescent="0.2">
      <c r="A294" s="126" t="s">
        <v>144</v>
      </c>
      <c r="B294" s="126"/>
      <c r="C294" s="127">
        <v>5.1204899999999998E-2</v>
      </c>
      <c r="D294" s="127"/>
      <c r="E294" s="127">
        <v>0.96299999999999997</v>
      </c>
    </row>
    <row r="295" spans="1:5" ht="13" customHeight="1" x14ac:dyDescent="0.2">
      <c r="A295" s="126" t="s">
        <v>145</v>
      </c>
      <c r="B295" s="126"/>
      <c r="C295" s="127">
        <v>0.38547540000000002</v>
      </c>
      <c r="D295" s="127"/>
      <c r="E295" s="127">
        <v>0.70299999999999996</v>
      </c>
    </row>
    <row r="296" spans="1:5" ht="13" customHeight="1" x14ac:dyDescent="0.2">
      <c r="A296" s="126" t="s">
        <v>146</v>
      </c>
      <c r="B296" s="126"/>
      <c r="C296" s="127">
        <v>-0.94795799999999997</v>
      </c>
      <c r="D296" s="127"/>
      <c r="E296" s="127">
        <v>0.318</v>
      </c>
    </row>
    <row r="297" spans="1:5" ht="13" customHeight="1" x14ac:dyDescent="0.2">
      <c r="A297" s="126" t="s">
        <v>147</v>
      </c>
      <c r="B297" s="126"/>
      <c r="C297" s="127">
        <v>0.2059589</v>
      </c>
      <c r="D297" s="127"/>
      <c r="E297" s="127">
        <v>0.64100000000000001</v>
      </c>
    </row>
    <row r="298" spans="1:5" ht="13" customHeight="1" x14ac:dyDescent="0.2">
      <c r="A298" s="126" t="s">
        <v>148</v>
      </c>
      <c r="B298" s="126"/>
      <c r="C298" s="127">
        <v>-0.68287640000000005</v>
      </c>
      <c r="D298" s="127"/>
      <c r="E298" s="127">
        <v>0.20699999999999999</v>
      </c>
    </row>
    <row r="299" spans="1:5" ht="13" customHeight="1" x14ac:dyDescent="0.2">
      <c r="A299" s="126" t="s">
        <v>149</v>
      </c>
      <c r="B299" s="126"/>
      <c r="C299" s="127">
        <v>0.40253169999999999</v>
      </c>
      <c r="D299" s="127"/>
      <c r="E299" s="127">
        <v>0.40799999999999997</v>
      </c>
    </row>
    <row r="300" spans="1:5" ht="13" customHeight="1" x14ac:dyDescent="0.2">
      <c r="A300" s="126" t="s">
        <v>150</v>
      </c>
      <c r="B300" s="126"/>
      <c r="C300" s="127">
        <v>-9.7133300000000006E-2</v>
      </c>
      <c r="D300" s="127"/>
      <c r="E300" s="127">
        <v>0.95</v>
      </c>
    </row>
    <row r="301" spans="1:5" ht="13" customHeight="1" x14ac:dyDescent="0.2">
      <c r="A301" s="126" t="s">
        <v>151</v>
      </c>
      <c r="B301" s="126"/>
      <c r="C301" s="127">
        <v>15.38829</v>
      </c>
      <c r="D301" s="127"/>
      <c r="E301" s="127">
        <v>0.97699999999999998</v>
      </c>
    </row>
    <row r="302" spans="1:5" ht="13" customHeight="1" x14ac:dyDescent="0.2">
      <c r="A302" s="126" t="s">
        <v>152</v>
      </c>
      <c r="B302" s="126"/>
      <c r="C302" s="127">
        <v>0.53363830000000001</v>
      </c>
      <c r="D302" s="127"/>
      <c r="E302" s="127">
        <v>0.30299999999999999</v>
      </c>
    </row>
    <row r="303" spans="1:5" ht="13" customHeight="1" x14ac:dyDescent="0.2">
      <c r="A303" s="126" t="s">
        <v>153</v>
      </c>
      <c r="B303" s="126"/>
      <c r="C303" s="127">
        <v>-9.4094399999999995E-2</v>
      </c>
      <c r="D303" s="127"/>
      <c r="E303" s="127">
        <v>0.85199999999999998</v>
      </c>
    </row>
    <row r="304" spans="1:5" ht="13" customHeight="1" x14ac:dyDescent="0.2">
      <c r="A304" s="126" t="s">
        <v>154</v>
      </c>
      <c r="B304" s="126"/>
      <c r="C304" s="127">
        <v>-0.725804</v>
      </c>
      <c r="D304" s="127"/>
      <c r="E304" s="127">
        <v>0.39700000000000002</v>
      </c>
    </row>
    <row r="305" spans="1:5" ht="13" customHeight="1" x14ac:dyDescent="0.2">
      <c r="A305" s="126" t="s">
        <v>155</v>
      </c>
      <c r="B305" s="126"/>
      <c r="C305" s="127">
        <v>-0.75341659999999999</v>
      </c>
      <c r="D305" s="127"/>
      <c r="E305" s="127">
        <v>0.29499999999999998</v>
      </c>
    </row>
    <row r="306" spans="1:5" ht="13" customHeight="1" x14ac:dyDescent="0.2">
      <c r="A306" s="126" t="s">
        <v>156</v>
      </c>
      <c r="B306" s="126"/>
      <c r="C306" s="127">
        <v>-1.04983</v>
      </c>
      <c r="D306" s="127"/>
      <c r="E306" s="127">
        <v>0.14399999999999999</v>
      </c>
    </row>
    <row r="307" spans="1:5" ht="13" customHeight="1" x14ac:dyDescent="0.2">
      <c r="A307" s="126" t="s">
        <v>157</v>
      </c>
      <c r="B307" s="126"/>
      <c r="C307" s="127">
        <v>-1.48289</v>
      </c>
      <c r="D307" s="127"/>
      <c r="E307" s="127">
        <v>5.1999999999999998E-2</v>
      </c>
    </row>
    <row r="308" spans="1:5" ht="13" customHeight="1" x14ac:dyDescent="0.2">
      <c r="A308" s="126" t="s">
        <v>158</v>
      </c>
      <c r="B308" s="126"/>
      <c r="C308" s="127">
        <v>0.2426181</v>
      </c>
      <c r="D308" s="127"/>
      <c r="E308" s="127">
        <v>0.68100000000000005</v>
      </c>
    </row>
    <row r="309" spans="1:5" ht="13" customHeight="1" x14ac:dyDescent="0.2">
      <c r="A309" s="126" t="s">
        <v>159</v>
      </c>
      <c r="B309" s="126"/>
      <c r="C309" s="127">
        <v>-2.2446549999999998</v>
      </c>
      <c r="D309" s="127"/>
      <c r="E309" s="127">
        <v>2E-3</v>
      </c>
    </row>
    <row r="310" spans="1:5" ht="13" customHeight="1" x14ac:dyDescent="0.2">
      <c r="A310" s="126" t="s">
        <v>160</v>
      </c>
      <c r="B310" s="126"/>
      <c r="C310" s="127">
        <v>-2.1522709999999998</v>
      </c>
      <c r="D310" s="127"/>
      <c r="E310" s="127">
        <v>4.0000000000000001E-3</v>
      </c>
    </row>
    <row r="311" spans="1:5" ht="13" customHeight="1" x14ac:dyDescent="0.2">
      <c r="A311" s="126" t="s">
        <v>161</v>
      </c>
      <c r="B311" s="126"/>
      <c r="C311" s="127">
        <v>-2.6525900000000002E-2</v>
      </c>
      <c r="D311" s="127"/>
      <c r="E311" s="127">
        <v>0.23899999999999999</v>
      </c>
    </row>
    <row r="312" spans="1:5" ht="13" customHeight="1" x14ac:dyDescent="0.2">
      <c r="A312" s="126" t="s">
        <v>162</v>
      </c>
      <c r="B312" s="126"/>
      <c r="C312" s="127">
        <v>-35.016300000000001</v>
      </c>
      <c r="D312" s="127"/>
      <c r="E312" s="127">
        <v>0.44900000000000001</v>
      </c>
    </row>
    <row r="313" spans="1:5" ht="13" customHeight="1" x14ac:dyDescent="0.2">
      <c r="A313" s="131" t="s">
        <v>184</v>
      </c>
      <c r="B313" s="131"/>
      <c r="C313" s="83">
        <v>3981.29</v>
      </c>
      <c r="D313" s="83"/>
      <c r="E313" s="83">
        <v>0</v>
      </c>
    </row>
    <row r="314" spans="1:5" ht="13" customHeight="1" x14ac:dyDescent="0.2">
      <c r="A314" s="122" t="s">
        <v>180</v>
      </c>
      <c r="B314" s="122"/>
      <c r="C314" s="194">
        <v>0.32440000000000002</v>
      </c>
      <c r="D314" s="194"/>
      <c r="E314" s="194"/>
    </row>
    <row r="315" spans="1:5" ht="13" customHeight="1" x14ac:dyDescent="0.2">
      <c r="A315" s="121" t="s">
        <v>3</v>
      </c>
      <c r="B315" s="121"/>
      <c r="C315" s="193">
        <v>-4146.1248999999998</v>
      </c>
      <c r="D315" s="193"/>
      <c r="E315" s="193"/>
    </row>
    <row r="316" spans="1:5" ht="13" customHeight="1" thickBot="1" x14ac:dyDescent="0.25">
      <c r="A316" s="132" t="s">
        <v>179</v>
      </c>
      <c r="B316" s="132"/>
      <c r="C316" s="192">
        <v>9325</v>
      </c>
      <c r="D316" s="192"/>
      <c r="E316" s="192"/>
    </row>
    <row r="317" spans="1:5" ht="60" customHeight="1" thickTop="1" x14ac:dyDescent="0.2">
      <c r="A317" s="190" t="s">
        <v>254</v>
      </c>
      <c r="B317" s="190"/>
      <c r="C317" s="190"/>
      <c r="D317" s="190"/>
      <c r="E317" s="190"/>
    </row>
    <row r="318" spans="1:5" ht="13" customHeight="1" x14ac:dyDescent="0.2">
      <c r="A318" s="17"/>
      <c r="B318" s="17"/>
      <c r="C318" s="19"/>
      <c r="D318" s="19"/>
      <c r="E318" s="19"/>
    </row>
    <row r="319" spans="1:5" ht="13" customHeight="1" x14ac:dyDescent="0.2">
      <c r="A319" s="17"/>
      <c r="B319" s="17"/>
      <c r="C319" s="19"/>
      <c r="D319" s="19"/>
      <c r="E319" s="19"/>
    </row>
    <row r="320" spans="1:5" ht="13" customHeight="1" x14ac:dyDescent="0.2">
      <c r="A320" s="18"/>
      <c r="B320" s="18"/>
      <c r="C320" s="20"/>
      <c r="D320" s="20"/>
      <c r="E320" s="20"/>
    </row>
    <row r="321" spans="1:5" ht="13" customHeight="1" x14ac:dyDescent="0.2">
      <c r="A321" s="18"/>
      <c r="B321" s="18"/>
      <c r="C321" s="20"/>
      <c r="D321" s="20"/>
      <c r="E321" s="20"/>
    </row>
    <row r="322" spans="1:5" ht="13" customHeight="1" x14ac:dyDescent="0.2"/>
    <row r="323" spans="1:5" ht="13" customHeight="1" x14ac:dyDescent="0.2"/>
    <row r="324" spans="1:5" ht="13" customHeight="1" x14ac:dyDescent="0.2"/>
    <row r="325" spans="1:5" ht="13" customHeight="1" x14ac:dyDescent="0.2"/>
    <row r="326" spans="1:5" ht="13" customHeight="1" x14ac:dyDescent="0.2"/>
    <row r="327" spans="1:5" ht="13" customHeight="1" x14ac:dyDescent="0.2"/>
    <row r="328" spans="1:5" ht="13" customHeight="1" x14ac:dyDescent="0.2"/>
    <row r="329" spans="1:5" ht="13" customHeight="1" x14ac:dyDescent="0.2"/>
    <row r="330" spans="1:5" ht="13" customHeight="1" x14ac:dyDescent="0.2"/>
    <row r="331" spans="1:5" ht="13" customHeight="1" x14ac:dyDescent="0.2"/>
    <row r="332" spans="1:5" ht="13" customHeight="1" x14ac:dyDescent="0.2"/>
    <row r="333" spans="1:5" ht="13" customHeight="1" x14ac:dyDescent="0.2"/>
    <row r="334" spans="1:5" ht="13" customHeight="1" x14ac:dyDescent="0.2"/>
    <row r="335" spans="1:5" ht="13" customHeight="1" x14ac:dyDescent="0.2"/>
    <row r="336" spans="1:5" ht="13" customHeight="1" x14ac:dyDescent="0.2"/>
    <row r="337" ht="13" customHeight="1" x14ac:dyDescent="0.2"/>
    <row r="338" ht="13" customHeight="1" x14ac:dyDescent="0.2"/>
    <row r="339" ht="13" customHeight="1" x14ac:dyDescent="0.2"/>
    <row r="340" ht="13" customHeight="1" x14ac:dyDescent="0.2"/>
    <row r="341" ht="13" customHeight="1" x14ac:dyDescent="0.2"/>
    <row r="342" ht="13" customHeight="1" x14ac:dyDescent="0.2"/>
    <row r="343" ht="13" customHeight="1" x14ac:dyDescent="0.2"/>
    <row r="344" ht="13" customHeight="1" x14ac:dyDescent="0.2"/>
    <row r="345" ht="13" customHeight="1" x14ac:dyDescent="0.2"/>
    <row r="346" ht="13" customHeight="1" x14ac:dyDescent="0.2"/>
    <row r="347" ht="13" customHeight="1" x14ac:dyDescent="0.2"/>
    <row r="348" ht="13" customHeight="1" x14ac:dyDescent="0.2"/>
    <row r="349" ht="13" customHeight="1" x14ac:dyDescent="0.2"/>
    <row r="350" ht="13" customHeight="1" x14ac:dyDescent="0.2"/>
    <row r="351" ht="13" customHeight="1" x14ac:dyDescent="0.2"/>
    <row r="352" ht="13" customHeight="1" x14ac:dyDescent="0.2"/>
    <row r="353" ht="13" customHeight="1" x14ac:dyDescent="0.2"/>
    <row r="354" ht="13" customHeight="1" x14ac:dyDescent="0.2"/>
    <row r="355" ht="13" customHeight="1" x14ac:dyDescent="0.2"/>
    <row r="356" ht="13" customHeight="1" x14ac:dyDescent="0.2"/>
    <row r="357" ht="13" customHeight="1" x14ac:dyDescent="0.2"/>
    <row r="358" ht="13" customHeight="1" x14ac:dyDescent="0.2"/>
    <row r="359" ht="13" customHeight="1" x14ac:dyDescent="0.2"/>
    <row r="360" ht="13" customHeight="1" x14ac:dyDescent="0.2"/>
    <row r="361" ht="13" customHeight="1" x14ac:dyDescent="0.2"/>
    <row r="362" ht="13" customHeight="1" x14ac:dyDescent="0.2"/>
    <row r="363" ht="13" customHeight="1" x14ac:dyDescent="0.2"/>
    <row r="364" ht="13" customHeight="1" x14ac:dyDescent="0.2"/>
    <row r="365" ht="13" customHeight="1" x14ac:dyDescent="0.2"/>
    <row r="366" ht="13" customHeight="1" x14ac:dyDescent="0.2"/>
    <row r="367" ht="42" customHeight="1" x14ac:dyDescent="0.2"/>
  </sheetData>
  <mergeCells count="5">
    <mergeCell ref="A317:E317"/>
    <mergeCell ref="A3:E3"/>
    <mergeCell ref="C316:E316"/>
    <mergeCell ref="C315:E315"/>
    <mergeCell ref="C314:E314"/>
  </mergeCells>
  <phoneticPr fontId="8" type="noConversion"/>
  <pageMargins left="0.75" right="0.75" top="1" bottom="1" header="0.5" footer="0.5"/>
  <pageSetup orientation="portrait" horizontalDpi="4294967292" verticalDpi="429496729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C603A-37B3-004C-B61B-E5014791F0DB}">
  <dimension ref="A1:R49"/>
  <sheetViews>
    <sheetView workbookViewId="0">
      <selection activeCell="T1" sqref="T1:V1048576"/>
    </sheetView>
  </sheetViews>
  <sheetFormatPr baseColWidth="10" defaultColWidth="11.1640625" defaultRowHeight="16" x14ac:dyDescent="0.2"/>
  <cols>
    <col min="1" max="1" width="21.1640625" style="23" bestFit="1" customWidth="1"/>
    <col min="2" max="2" width="1.1640625" style="23" customWidth="1"/>
    <col min="3" max="3" width="6.33203125" style="23" customWidth="1"/>
    <col min="4" max="4" width="1.1640625" style="23" customWidth="1"/>
    <col min="5" max="5" width="6.33203125" style="23" customWidth="1"/>
    <col min="6" max="6" width="1.1640625" style="23" customWidth="1"/>
    <col min="7" max="7" width="6.33203125" style="23" customWidth="1"/>
    <col min="8" max="8" width="1.1640625" style="23" customWidth="1"/>
    <col min="9" max="9" width="6.33203125" style="23" customWidth="1"/>
    <col min="10" max="10" width="1.1640625" style="23" customWidth="1"/>
    <col min="11" max="11" width="6.33203125" style="23" customWidth="1"/>
    <col min="12" max="12" width="1.1640625" style="23" customWidth="1"/>
    <col min="13" max="13" width="6.33203125" style="23" customWidth="1"/>
    <col min="14" max="14" width="1.1640625" style="23" customWidth="1"/>
    <col min="15" max="15" width="6.33203125" style="23" customWidth="1"/>
    <col min="16" max="16" width="1.1640625" style="23" customWidth="1"/>
    <col min="17" max="17" width="6.33203125" style="23" customWidth="1"/>
    <col min="18" max="18" width="1.83203125" style="23" customWidth="1"/>
  </cols>
  <sheetData>
    <row r="1" spans="1:18" ht="17" thickBot="1" x14ac:dyDescent="0.25">
      <c r="A1" s="161" t="s">
        <v>230</v>
      </c>
      <c r="B1" s="195"/>
      <c r="C1" s="195"/>
      <c r="D1" s="195"/>
      <c r="E1" s="195"/>
      <c r="F1" s="195"/>
      <c r="G1" s="126"/>
      <c r="H1" s="126"/>
      <c r="I1" s="126"/>
      <c r="J1" s="126"/>
      <c r="K1" s="126"/>
      <c r="L1" s="126"/>
      <c r="M1" s="126"/>
      <c r="N1" s="126"/>
      <c r="O1" s="126"/>
      <c r="P1" s="126"/>
      <c r="Q1" s="126"/>
      <c r="R1" s="25"/>
    </row>
    <row r="2" spans="1:18" ht="15" customHeight="1" thickTop="1" x14ac:dyDescent="0.2">
      <c r="A2" s="143"/>
      <c r="B2" s="144"/>
      <c r="C2" s="196" t="s">
        <v>208</v>
      </c>
      <c r="D2" s="196"/>
      <c r="E2" s="196"/>
      <c r="F2" s="144"/>
      <c r="G2" s="196" t="s">
        <v>209</v>
      </c>
      <c r="H2" s="196"/>
      <c r="I2" s="196"/>
      <c r="J2" s="144"/>
      <c r="K2" s="196" t="s">
        <v>210</v>
      </c>
      <c r="L2" s="196"/>
      <c r="M2" s="196"/>
      <c r="N2" s="144"/>
      <c r="O2" s="196" t="s">
        <v>211</v>
      </c>
      <c r="P2" s="196"/>
      <c r="Q2" s="196"/>
      <c r="R2" s="145"/>
    </row>
    <row r="3" spans="1:18" ht="15" customHeight="1" x14ac:dyDescent="0.2">
      <c r="A3" s="49" t="s">
        <v>0</v>
      </c>
      <c r="B3" s="51"/>
      <c r="C3" s="59" t="s">
        <v>1</v>
      </c>
      <c r="D3" s="52"/>
      <c r="E3" s="59" t="s">
        <v>2</v>
      </c>
      <c r="F3" s="51"/>
      <c r="G3" s="59" t="s">
        <v>1</v>
      </c>
      <c r="H3" s="52"/>
      <c r="I3" s="59" t="s">
        <v>2</v>
      </c>
      <c r="J3" s="51"/>
      <c r="K3" s="59" t="s">
        <v>1</v>
      </c>
      <c r="L3" s="52"/>
      <c r="M3" s="59" t="s">
        <v>2</v>
      </c>
      <c r="N3" s="51"/>
      <c r="O3" s="59" t="s">
        <v>1</v>
      </c>
      <c r="P3" s="52"/>
      <c r="Q3" s="59" t="s">
        <v>2</v>
      </c>
      <c r="R3" s="146"/>
    </row>
    <row r="4" spans="1:18" ht="15" customHeight="1" x14ac:dyDescent="0.2">
      <c r="A4" s="147" t="s">
        <v>212</v>
      </c>
      <c r="B4" s="51"/>
      <c r="C4" s="52"/>
      <c r="D4" s="52"/>
      <c r="E4" s="52"/>
      <c r="F4" s="51"/>
      <c r="G4" s="52"/>
      <c r="H4" s="52"/>
      <c r="I4" s="52"/>
      <c r="J4" s="51"/>
      <c r="K4" s="52"/>
      <c r="L4" s="52"/>
      <c r="M4" s="52"/>
      <c r="N4" s="51"/>
      <c r="O4" s="52"/>
      <c r="P4" s="52"/>
      <c r="Q4" s="52"/>
      <c r="R4" s="146"/>
    </row>
    <row r="5" spans="1:18" ht="15" customHeight="1" x14ac:dyDescent="0.2">
      <c r="A5" s="133" t="s">
        <v>311</v>
      </c>
      <c r="B5" s="133"/>
      <c r="C5" s="76">
        <v>-0.99494839999999996</v>
      </c>
      <c r="D5" s="94"/>
      <c r="E5" s="76">
        <v>0</v>
      </c>
      <c r="F5" s="88"/>
      <c r="G5" s="76">
        <v>-1.093955</v>
      </c>
      <c r="H5" s="94"/>
      <c r="I5" s="76">
        <v>0</v>
      </c>
      <c r="J5" s="88"/>
      <c r="K5" s="76">
        <v>-1.1049199999999999</v>
      </c>
      <c r="L5" s="94"/>
      <c r="M5" s="76">
        <v>0</v>
      </c>
      <c r="N5" s="88"/>
      <c r="O5" s="76">
        <v>-1.397653</v>
      </c>
      <c r="P5" s="94"/>
      <c r="Q5" s="76">
        <v>0</v>
      </c>
      <c r="R5" s="21"/>
    </row>
    <row r="6" spans="1:18" ht="15" customHeight="1" x14ac:dyDescent="0.2">
      <c r="A6" s="148" t="s">
        <v>247</v>
      </c>
      <c r="B6" s="133"/>
      <c r="C6" s="76">
        <v>0.29081040000000002</v>
      </c>
      <c r="D6" s="94"/>
      <c r="E6" s="76">
        <v>0.41799999999999998</v>
      </c>
      <c r="F6" s="88"/>
      <c r="G6" s="76">
        <v>0.21671499999999999</v>
      </c>
      <c r="H6" s="94"/>
      <c r="I6" s="76">
        <v>0.182</v>
      </c>
      <c r="J6" s="88"/>
      <c r="K6" s="76">
        <v>0.3125464</v>
      </c>
      <c r="L6" s="94"/>
      <c r="M6" s="76">
        <v>0.02</v>
      </c>
      <c r="N6" s="88"/>
      <c r="O6" s="76">
        <v>-4.6593299999999997E-2</v>
      </c>
      <c r="P6" s="94"/>
      <c r="Q6" s="76">
        <v>0.68799999999999994</v>
      </c>
      <c r="R6" s="21"/>
    </row>
    <row r="7" spans="1:18" ht="15" customHeight="1" x14ac:dyDescent="0.2">
      <c r="A7" s="60" t="s">
        <v>190</v>
      </c>
      <c r="B7" s="133"/>
      <c r="C7" s="76">
        <v>-0.51724429999999999</v>
      </c>
      <c r="D7" s="94"/>
      <c r="E7" s="76">
        <v>0.16600000000000001</v>
      </c>
      <c r="F7" s="88"/>
      <c r="G7" s="76">
        <v>-0.74740980000000001</v>
      </c>
      <c r="H7" s="94"/>
      <c r="I7" s="76">
        <v>3.6999999999999998E-2</v>
      </c>
      <c r="J7" s="88"/>
      <c r="K7" s="76">
        <v>-0.87974430000000003</v>
      </c>
      <c r="L7" s="94"/>
      <c r="M7" s="76">
        <v>1E-3</v>
      </c>
      <c r="N7" s="88"/>
      <c r="O7" s="76">
        <v>-1.2292179999999999</v>
      </c>
      <c r="P7" s="94"/>
      <c r="Q7" s="76">
        <v>1E-3</v>
      </c>
      <c r="R7" s="21"/>
    </row>
    <row r="8" spans="1:18" ht="15" customHeight="1" x14ac:dyDescent="0.2">
      <c r="A8" s="148" t="s">
        <v>191</v>
      </c>
      <c r="B8" s="133"/>
      <c r="C8" s="76">
        <v>0.58075710000000003</v>
      </c>
      <c r="D8" s="94"/>
      <c r="E8" s="76">
        <v>2E-3</v>
      </c>
      <c r="F8" s="88"/>
      <c r="G8" s="76">
        <v>0.45104270000000002</v>
      </c>
      <c r="H8" s="94"/>
      <c r="I8" s="76">
        <v>1.0999999999999999E-2</v>
      </c>
      <c r="J8" s="88"/>
      <c r="K8" s="76">
        <v>0.63645090000000004</v>
      </c>
      <c r="L8" s="94"/>
      <c r="M8" s="76">
        <v>0</v>
      </c>
      <c r="N8" s="88"/>
      <c r="O8" s="76">
        <v>0.3812238</v>
      </c>
      <c r="P8" s="94"/>
      <c r="Q8" s="76">
        <v>3.2000000000000001E-2</v>
      </c>
      <c r="R8" s="21"/>
    </row>
    <row r="9" spans="1:18" ht="15" customHeight="1" x14ac:dyDescent="0.2">
      <c r="A9" s="60" t="s">
        <v>6</v>
      </c>
      <c r="B9" s="133"/>
      <c r="C9" s="76">
        <v>9.5305000000000008E-3</v>
      </c>
      <c r="D9" s="94"/>
      <c r="E9" s="76">
        <v>0</v>
      </c>
      <c r="F9" s="88"/>
      <c r="G9" s="76">
        <v>1.0603899999999999E-2</v>
      </c>
      <c r="H9" s="94"/>
      <c r="I9" s="76">
        <v>0</v>
      </c>
      <c r="J9" s="88"/>
      <c r="K9" s="76">
        <v>1.0569200000000001E-2</v>
      </c>
      <c r="L9" s="94"/>
      <c r="M9" s="76">
        <v>0</v>
      </c>
      <c r="N9" s="88"/>
      <c r="O9" s="76">
        <v>1.2610400000000001E-2</v>
      </c>
      <c r="P9" s="94"/>
      <c r="Q9" s="76">
        <v>0</v>
      </c>
      <c r="R9" s="21"/>
    </row>
    <row r="10" spans="1:18" ht="15" customHeight="1" x14ac:dyDescent="0.2">
      <c r="A10" s="60" t="s">
        <v>8</v>
      </c>
      <c r="B10" s="133"/>
      <c r="C10" s="76">
        <v>0.4138637</v>
      </c>
      <c r="D10" s="94"/>
      <c r="E10" s="76">
        <v>0</v>
      </c>
      <c r="F10" s="88"/>
      <c r="G10" s="76">
        <v>0.45581820000000001</v>
      </c>
      <c r="H10" s="94"/>
      <c r="I10" s="76">
        <v>0</v>
      </c>
      <c r="J10" s="88"/>
      <c r="K10" s="76">
        <v>0.46923619999999999</v>
      </c>
      <c r="L10" s="94"/>
      <c r="M10" s="76">
        <v>0</v>
      </c>
      <c r="N10" s="88"/>
      <c r="O10" s="76">
        <v>0.35148889999999999</v>
      </c>
      <c r="P10" s="94"/>
      <c r="Q10" s="76">
        <v>1E-3</v>
      </c>
      <c r="R10" s="21"/>
    </row>
    <row r="11" spans="1:18" ht="15" customHeight="1" x14ac:dyDescent="0.2">
      <c r="A11" s="60" t="s">
        <v>9</v>
      </c>
      <c r="B11" s="133"/>
      <c r="C11" s="76">
        <v>2.7899999999999999E-3</v>
      </c>
      <c r="D11" s="94"/>
      <c r="E11" s="76">
        <v>0.71099999999999997</v>
      </c>
      <c r="F11" s="88"/>
      <c r="G11" s="76">
        <v>-3.1600000000000002E-5</v>
      </c>
      <c r="H11" s="94"/>
      <c r="I11" s="76">
        <v>0.996</v>
      </c>
      <c r="J11" s="88"/>
      <c r="K11" s="76">
        <v>-2.1684E-3</v>
      </c>
      <c r="L11" s="94"/>
      <c r="M11" s="76">
        <v>0.72499999999999998</v>
      </c>
      <c r="N11" s="88"/>
      <c r="O11" s="76">
        <v>-1.2139E-3</v>
      </c>
      <c r="P11" s="94"/>
      <c r="Q11" s="76">
        <v>0.85099999999999998</v>
      </c>
      <c r="R11" s="21"/>
    </row>
    <row r="12" spans="1:18" ht="15" customHeight="1" x14ac:dyDescent="0.2">
      <c r="A12" s="60" t="s">
        <v>11</v>
      </c>
      <c r="B12" s="133"/>
      <c r="C12" s="76">
        <v>3.4475800000000001E-2</v>
      </c>
      <c r="D12" s="94"/>
      <c r="E12" s="76">
        <v>1.0999999999999999E-2</v>
      </c>
      <c r="F12" s="88"/>
      <c r="G12" s="76">
        <v>-2.0397000000000002E-3</v>
      </c>
      <c r="H12" s="94"/>
      <c r="I12" s="76">
        <v>0.86599999999999999</v>
      </c>
      <c r="J12" s="88"/>
      <c r="K12" s="76">
        <v>3.4858599999999997E-2</v>
      </c>
      <c r="L12" s="94"/>
      <c r="M12" s="76">
        <v>0</v>
      </c>
      <c r="N12" s="88"/>
      <c r="O12" s="76">
        <v>2.7741600000000002E-2</v>
      </c>
      <c r="P12" s="94"/>
      <c r="Q12" s="76">
        <v>0</v>
      </c>
      <c r="R12" s="21"/>
    </row>
    <row r="13" spans="1:18" ht="15" customHeight="1" x14ac:dyDescent="0.2">
      <c r="A13" s="60" t="s">
        <v>12</v>
      </c>
      <c r="B13" s="133"/>
      <c r="C13" s="76">
        <v>-1.11182E-2</v>
      </c>
      <c r="D13" s="94"/>
      <c r="E13" s="76">
        <v>0.52400000000000002</v>
      </c>
      <c r="F13" s="88"/>
      <c r="G13" s="76">
        <v>-4.9829999999999996E-3</v>
      </c>
      <c r="H13" s="94"/>
      <c r="I13" s="76">
        <v>0.51800000000000002</v>
      </c>
      <c r="J13" s="88"/>
      <c r="K13" s="76">
        <v>3.5109E-3</v>
      </c>
      <c r="L13" s="94"/>
      <c r="M13" s="76">
        <v>0.60299999999999998</v>
      </c>
      <c r="N13" s="88"/>
      <c r="O13" s="76">
        <v>-8.7846E-3</v>
      </c>
      <c r="P13" s="94"/>
      <c r="Q13" s="76">
        <v>0.20300000000000001</v>
      </c>
      <c r="R13" s="21"/>
    </row>
    <row r="14" spans="1:18" ht="15" customHeight="1" x14ac:dyDescent="0.2">
      <c r="A14" s="60" t="s">
        <v>13</v>
      </c>
      <c r="B14" s="133"/>
      <c r="C14" s="76">
        <v>1.86243E-2</v>
      </c>
      <c r="D14" s="94"/>
      <c r="E14" s="76">
        <v>0.114</v>
      </c>
      <c r="F14" s="88"/>
      <c r="G14" s="76">
        <v>3.1767400000000001E-2</v>
      </c>
      <c r="H14" s="94"/>
      <c r="I14" s="76">
        <v>1.4E-2</v>
      </c>
      <c r="J14" s="88"/>
      <c r="K14" s="76">
        <v>1.6002499999999999E-2</v>
      </c>
      <c r="L14" s="94"/>
      <c r="M14" s="76">
        <v>0.191</v>
      </c>
      <c r="N14" s="88"/>
      <c r="O14" s="76">
        <v>3.9534899999999998E-2</v>
      </c>
      <c r="P14" s="94"/>
      <c r="Q14" s="76">
        <v>1E-3</v>
      </c>
      <c r="R14" s="21"/>
    </row>
    <row r="15" spans="1:18" ht="15" customHeight="1" x14ac:dyDescent="0.2">
      <c r="A15" s="60" t="s">
        <v>14</v>
      </c>
      <c r="B15" s="133"/>
      <c r="C15" s="76">
        <v>0.66297320000000004</v>
      </c>
      <c r="D15" s="94"/>
      <c r="E15" s="76">
        <v>0</v>
      </c>
      <c r="F15" s="88"/>
      <c r="G15" s="76">
        <v>0.70367930000000001</v>
      </c>
      <c r="H15" s="94"/>
      <c r="I15" s="76">
        <v>0</v>
      </c>
      <c r="J15" s="88"/>
      <c r="K15" s="76">
        <v>0.67386270000000004</v>
      </c>
      <c r="L15" s="94"/>
      <c r="M15" s="76">
        <v>0</v>
      </c>
      <c r="N15" s="88"/>
      <c r="O15" s="76">
        <v>0.53543929999999995</v>
      </c>
      <c r="P15" s="94"/>
      <c r="Q15" s="76">
        <v>0</v>
      </c>
      <c r="R15" s="21"/>
    </row>
    <row r="16" spans="1:18" ht="15" customHeight="1" x14ac:dyDescent="0.2">
      <c r="A16" s="60" t="s">
        <v>15</v>
      </c>
      <c r="B16" s="133"/>
      <c r="C16" s="76">
        <v>8.9162000000000005E-2</v>
      </c>
      <c r="D16" s="94"/>
      <c r="E16" s="76">
        <v>0</v>
      </c>
      <c r="F16" s="88"/>
      <c r="G16" s="76">
        <v>7.8511999999999998E-2</v>
      </c>
      <c r="H16" s="94"/>
      <c r="I16" s="76">
        <v>0</v>
      </c>
      <c r="J16" s="88"/>
      <c r="K16" s="76">
        <v>8.0062700000000001E-2</v>
      </c>
      <c r="L16" s="94"/>
      <c r="M16" s="76">
        <v>0</v>
      </c>
      <c r="N16" s="88"/>
      <c r="O16" s="76">
        <v>7.5240500000000002E-2</v>
      </c>
      <c r="P16" s="94"/>
      <c r="Q16" s="76">
        <v>0</v>
      </c>
      <c r="R16" s="21"/>
    </row>
    <row r="17" spans="1:18" ht="15" customHeight="1" x14ac:dyDescent="0.2">
      <c r="A17" s="60" t="s">
        <v>10</v>
      </c>
      <c r="B17" s="133"/>
      <c r="C17" s="76">
        <v>0.46427459999999998</v>
      </c>
      <c r="D17" s="94"/>
      <c r="E17" s="76">
        <v>0</v>
      </c>
      <c r="F17" s="88"/>
      <c r="G17" s="76">
        <v>0.52504569999999995</v>
      </c>
      <c r="H17" s="94"/>
      <c r="I17" s="76">
        <v>0</v>
      </c>
      <c r="J17" s="88"/>
      <c r="K17" s="76">
        <v>0.49781599999999998</v>
      </c>
      <c r="L17" s="94"/>
      <c r="M17" s="76">
        <v>0</v>
      </c>
      <c r="N17" s="88"/>
      <c r="O17" s="76">
        <v>0.50004879999999996</v>
      </c>
      <c r="P17" s="94"/>
      <c r="Q17" s="76">
        <v>0</v>
      </c>
      <c r="R17" s="21"/>
    </row>
    <row r="18" spans="1:18" ht="15" customHeight="1" x14ac:dyDescent="0.2">
      <c r="A18" s="60" t="s">
        <v>16</v>
      </c>
      <c r="B18" s="133"/>
      <c r="C18" s="76">
        <v>0.30045709999999998</v>
      </c>
      <c r="D18" s="94"/>
      <c r="E18" s="76">
        <v>2E-3</v>
      </c>
      <c r="F18" s="88"/>
      <c r="G18" s="76">
        <v>0.24628410000000001</v>
      </c>
      <c r="H18" s="94"/>
      <c r="I18" s="76">
        <v>1E-3</v>
      </c>
      <c r="J18" s="88"/>
      <c r="K18" s="76">
        <v>0.25442700000000001</v>
      </c>
      <c r="L18" s="94"/>
      <c r="M18" s="76">
        <v>0</v>
      </c>
      <c r="N18" s="88"/>
      <c r="O18" s="76">
        <v>0.35434019999999999</v>
      </c>
      <c r="P18" s="94"/>
      <c r="Q18" s="76">
        <v>0</v>
      </c>
      <c r="R18" s="21"/>
    </row>
    <row r="19" spans="1:18" ht="15" customHeight="1" x14ac:dyDescent="0.2">
      <c r="A19" s="60" t="s">
        <v>19</v>
      </c>
      <c r="B19" s="133"/>
      <c r="C19" s="76">
        <v>2.4875539999999998</v>
      </c>
      <c r="D19" s="94"/>
      <c r="E19" s="76">
        <v>0.24399999999999999</v>
      </c>
      <c r="F19" s="88"/>
      <c r="G19" s="76">
        <v>1.1410819999999999</v>
      </c>
      <c r="H19" s="94"/>
      <c r="I19" s="76">
        <v>0</v>
      </c>
      <c r="J19" s="88"/>
      <c r="K19" s="76">
        <v>1.096282</v>
      </c>
      <c r="L19" s="94"/>
      <c r="M19" s="76">
        <v>0</v>
      </c>
      <c r="N19" s="88"/>
      <c r="O19" s="76">
        <v>0.84249609999999997</v>
      </c>
      <c r="P19" s="94"/>
      <c r="Q19" s="76">
        <v>0</v>
      </c>
      <c r="R19" s="21"/>
    </row>
    <row r="20" spans="1:18" ht="15" customHeight="1" x14ac:dyDescent="0.2">
      <c r="A20" s="148" t="s">
        <v>18</v>
      </c>
      <c r="B20" s="133"/>
      <c r="C20" s="76">
        <v>0.8385051</v>
      </c>
      <c r="D20" s="94"/>
      <c r="E20" s="76">
        <v>0</v>
      </c>
      <c r="F20" s="88"/>
      <c r="G20" s="76">
        <v>0.68609799999999999</v>
      </c>
      <c r="H20" s="94"/>
      <c r="I20" s="76">
        <v>0</v>
      </c>
      <c r="J20" s="88"/>
      <c r="K20" s="76">
        <v>0.66491469999999997</v>
      </c>
      <c r="L20" s="94"/>
      <c r="M20" s="76">
        <v>0</v>
      </c>
      <c r="N20" s="88"/>
      <c r="O20" s="76">
        <v>0.61655780000000004</v>
      </c>
      <c r="P20" s="94"/>
      <c r="Q20" s="76">
        <v>0</v>
      </c>
      <c r="R20" s="21"/>
    </row>
    <row r="21" spans="1:18" ht="15" customHeight="1" x14ac:dyDescent="0.2">
      <c r="A21" s="148" t="s">
        <v>17</v>
      </c>
      <c r="B21" s="133"/>
      <c r="C21" s="76">
        <v>1.4343900000000001</v>
      </c>
      <c r="D21" s="94"/>
      <c r="E21" s="76">
        <v>3.0000000000000001E-3</v>
      </c>
      <c r="F21" s="88"/>
      <c r="G21" s="76">
        <v>1.027944</v>
      </c>
      <c r="H21" s="94"/>
      <c r="I21" s="76">
        <v>0</v>
      </c>
      <c r="J21" s="88"/>
      <c r="K21" s="76">
        <v>1.056729</v>
      </c>
      <c r="L21" s="94"/>
      <c r="M21" s="76">
        <v>0</v>
      </c>
      <c r="N21" s="88"/>
      <c r="O21" s="76">
        <v>0.97868960000000005</v>
      </c>
      <c r="P21" s="94"/>
      <c r="Q21" s="76">
        <v>0</v>
      </c>
      <c r="R21" s="21"/>
    </row>
    <row r="22" spans="1:18" ht="15" customHeight="1" x14ac:dyDescent="0.2">
      <c r="A22" s="148" t="s">
        <v>317</v>
      </c>
      <c r="B22" s="134"/>
      <c r="C22" s="79"/>
      <c r="D22" s="98"/>
      <c r="E22" s="79"/>
      <c r="F22" s="97"/>
      <c r="G22" s="79">
        <v>-4.8373189999999999</v>
      </c>
      <c r="H22" s="98"/>
      <c r="I22" s="79">
        <v>0</v>
      </c>
      <c r="J22" s="97"/>
      <c r="K22" s="76">
        <v>-4.7943550000000004</v>
      </c>
      <c r="L22" s="94"/>
      <c r="M22" s="76">
        <v>0</v>
      </c>
      <c r="N22" s="88"/>
      <c r="O22" s="76">
        <v>-4.3257750000000001</v>
      </c>
      <c r="P22" s="94"/>
      <c r="Q22" s="76">
        <v>0</v>
      </c>
      <c r="R22" s="21"/>
    </row>
    <row r="23" spans="1:18" ht="15" customHeight="1" x14ac:dyDescent="0.2">
      <c r="A23" s="149" t="s">
        <v>309</v>
      </c>
      <c r="B23" s="133"/>
      <c r="C23" s="94"/>
      <c r="D23" s="94"/>
      <c r="E23" s="94"/>
      <c r="F23" s="88"/>
      <c r="G23" s="94"/>
      <c r="H23" s="94"/>
      <c r="I23" s="94"/>
      <c r="J23" s="88"/>
      <c r="K23" s="135"/>
      <c r="L23" s="135"/>
      <c r="M23" s="135"/>
      <c r="N23" s="86"/>
      <c r="O23" s="135"/>
      <c r="P23" s="135"/>
      <c r="Q23" s="135"/>
      <c r="R23" s="21"/>
    </row>
    <row r="24" spans="1:18" ht="15" customHeight="1" x14ac:dyDescent="0.2">
      <c r="A24" s="133" t="s">
        <v>311</v>
      </c>
      <c r="B24" s="133"/>
      <c r="C24" s="76">
        <v>0.52837900000000004</v>
      </c>
      <c r="D24" s="94"/>
      <c r="E24" s="76">
        <v>1.4295979999999999</v>
      </c>
      <c r="F24" s="88"/>
      <c r="G24" s="76">
        <v>0.6536381</v>
      </c>
      <c r="H24" s="94"/>
      <c r="I24" s="76">
        <v>0</v>
      </c>
      <c r="J24" s="88"/>
      <c r="K24" s="76">
        <v>0.61407290000000003</v>
      </c>
      <c r="L24" s="94"/>
      <c r="M24" s="76">
        <v>0</v>
      </c>
      <c r="N24" s="88"/>
      <c r="O24" s="76">
        <v>1.210961</v>
      </c>
      <c r="P24" s="94"/>
      <c r="Q24" s="76">
        <v>0</v>
      </c>
      <c r="R24" s="21"/>
    </row>
    <row r="25" spans="1:18" ht="15" customHeight="1" x14ac:dyDescent="0.2">
      <c r="A25" s="148" t="s">
        <v>247</v>
      </c>
      <c r="B25" s="133"/>
      <c r="C25" s="76">
        <v>0.49478369999999999</v>
      </c>
      <c r="D25" s="94"/>
      <c r="E25" s="76">
        <v>0.94948480000000002</v>
      </c>
      <c r="F25" s="88"/>
      <c r="G25" s="76">
        <v>0.80145029999999995</v>
      </c>
      <c r="H25" s="94"/>
      <c r="I25" s="76">
        <v>4.7E-2</v>
      </c>
      <c r="J25" s="88"/>
      <c r="K25" s="76">
        <v>0.469447</v>
      </c>
      <c r="L25" s="94"/>
      <c r="M25" s="76">
        <v>0.182</v>
      </c>
      <c r="N25" s="88"/>
      <c r="O25" s="76">
        <v>0.10424990000000001</v>
      </c>
      <c r="P25" s="94"/>
      <c r="Q25" s="76">
        <v>0.71</v>
      </c>
      <c r="R25" s="21"/>
    </row>
    <row r="26" spans="1:18" ht="15" customHeight="1" x14ac:dyDescent="0.2">
      <c r="A26" s="60" t="s">
        <v>190</v>
      </c>
      <c r="B26" s="133"/>
      <c r="C26" s="76">
        <v>0.2877306</v>
      </c>
      <c r="D26" s="94"/>
      <c r="E26" s="76">
        <v>0.87425750000000002</v>
      </c>
      <c r="F26" s="88"/>
      <c r="G26" s="76">
        <v>0.63272589999999995</v>
      </c>
      <c r="H26" s="94"/>
      <c r="I26" s="76">
        <v>0.36199999999999999</v>
      </c>
      <c r="J26" s="88"/>
      <c r="K26" s="76">
        <v>1.0971489999999999</v>
      </c>
      <c r="L26" s="94"/>
      <c r="M26" s="76">
        <v>0</v>
      </c>
      <c r="N26" s="88"/>
      <c r="O26" s="76">
        <v>1.372144</v>
      </c>
      <c r="P26" s="94"/>
      <c r="Q26" s="76">
        <v>0</v>
      </c>
      <c r="R26" s="21"/>
    </row>
    <row r="27" spans="1:18" ht="15" customHeight="1" x14ac:dyDescent="0.2">
      <c r="A27" s="148" t="s">
        <v>191</v>
      </c>
      <c r="B27" s="133"/>
      <c r="C27" s="76">
        <v>0.2957554</v>
      </c>
      <c r="D27" s="94"/>
      <c r="E27" s="76">
        <v>0.56022249999999996</v>
      </c>
      <c r="F27" s="88"/>
      <c r="G27" s="76">
        <v>8.5134600000000005E-2</v>
      </c>
      <c r="H27" s="94"/>
      <c r="I27" s="76">
        <v>0.379</v>
      </c>
      <c r="J27" s="88"/>
      <c r="K27" s="76">
        <v>1.23315E-2</v>
      </c>
      <c r="L27" s="94"/>
      <c r="M27" s="76">
        <v>0.94499999999999995</v>
      </c>
      <c r="N27" s="88"/>
      <c r="O27" s="76">
        <v>0.222417</v>
      </c>
      <c r="P27" s="94"/>
      <c r="Q27" s="76">
        <v>0.55000000000000004</v>
      </c>
      <c r="R27" s="21"/>
    </row>
    <row r="28" spans="1:18" ht="15" customHeight="1" x14ac:dyDescent="0.2">
      <c r="A28" s="60" t="s">
        <v>6</v>
      </c>
      <c r="B28" s="133"/>
      <c r="C28" s="76">
        <v>3.1721000000000002E-3</v>
      </c>
      <c r="D28" s="94"/>
      <c r="E28" s="76">
        <v>3.9683000000000001E-3</v>
      </c>
      <c r="F28" s="88"/>
      <c r="G28" s="76">
        <v>2.7240000000000001E-4</v>
      </c>
      <c r="H28" s="94"/>
      <c r="I28" s="76">
        <v>0.77400000000000002</v>
      </c>
      <c r="J28" s="88"/>
      <c r="K28" s="76">
        <v>1.1395999999999999E-3</v>
      </c>
      <c r="L28" s="94"/>
      <c r="M28" s="76">
        <v>0.502</v>
      </c>
      <c r="N28" s="88"/>
      <c r="O28" s="76">
        <v>7.8069999999999995E-4</v>
      </c>
      <c r="P28" s="94"/>
      <c r="Q28" s="76">
        <v>0.66500000000000004</v>
      </c>
      <c r="R28" s="21"/>
    </row>
    <row r="29" spans="1:18" ht="15" customHeight="1" x14ac:dyDescent="0.2">
      <c r="A29" s="60" t="s">
        <v>8</v>
      </c>
      <c r="B29" s="133"/>
      <c r="C29" s="76">
        <v>0.20946960000000001</v>
      </c>
      <c r="D29" s="94"/>
      <c r="E29" s="76">
        <v>0.65747699999999998</v>
      </c>
      <c r="F29" s="88"/>
      <c r="G29" s="76">
        <v>9.8934999999999995E-3</v>
      </c>
      <c r="H29" s="94"/>
      <c r="I29" s="76">
        <v>0.91200000000000003</v>
      </c>
      <c r="J29" s="88"/>
      <c r="K29" s="76">
        <v>0.22203790000000001</v>
      </c>
      <c r="L29" s="94"/>
      <c r="M29" s="76">
        <v>0.17100000000000001</v>
      </c>
      <c r="N29" s="88"/>
      <c r="O29" s="76">
        <v>0.17743909999999999</v>
      </c>
      <c r="P29" s="94"/>
      <c r="Q29" s="76">
        <v>0.36299999999999999</v>
      </c>
      <c r="R29" s="21"/>
    </row>
    <row r="30" spans="1:18" ht="15" customHeight="1" x14ac:dyDescent="0.2">
      <c r="A30" s="60" t="s">
        <v>9</v>
      </c>
      <c r="B30" s="133"/>
      <c r="C30" s="76">
        <v>3.7556E-3</v>
      </c>
      <c r="D30" s="94"/>
      <c r="E30" s="76">
        <v>8.9566999999999997E-3</v>
      </c>
      <c r="F30" s="88"/>
      <c r="G30" s="76">
        <v>1.699E-3</v>
      </c>
      <c r="H30" s="94"/>
      <c r="I30" s="76">
        <v>0.72799999999999998</v>
      </c>
      <c r="J30" s="88"/>
      <c r="K30" s="76">
        <v>6.1669999999999997E-4</v>
      </c>
      <c r="L30" s="94"/>
      <c r="M30" s="76">
        <v>0.94299999999999995</v>
      </c>
      <c r="N30" s="88"/>
      <c r="O30" s="76">
        <v>1.53014E-2</v>
      </c>
      <c r="P30" s="94"/>
      <c r="Q30" s="76">
        <v>0.16400000000000001</v>
      </c>
      <c r="R30" s="21"/>
    </row>
    <row r="31" spans="1:18" ht="15" customHeight="1" x14ac:dyDescent="0.2">
      <c r="A31" s="60" t="s">
        <v>11</v>
      </c>
      <c r="B31" s="133"/>
      <c r="C31" s="76">
        <v>3.1611999999999999E-3</v>
      </c>
      <c r="D31" s="94"/>
      <c r="E31" s="76">
        <v>7.9339599999999996E-2</v>
      </c>
      <c r="F31" s="88"/>
      <c r="G31" s="76">
        <v>4.7318699999999998E-2</v>
      </c>
      <c r="H31" s="94"/>
      <c r="I31" s="76">
        <v>0</v>
      </c>
      <c r="J31" s="88"/>
      <c r="K31" s="76">
        <v>7.1060000000000003E-4</v>
      </c>
      <c r="L31" s="94"/>
      <c r="M31" s="76">
        <v>0.91800000000000004</v>
      </c>
      <c r="N31" s="88"/>
      <c r="O31" s="76">
        <v>2.0054000000000001E-3</v>
      </c>
      <c r="P31" s="94"/>
      <c r="Q31" s="76">
        <v>0.78900000000000003</v>
      </c>
      <c r="R31" s="21"/>
    </row>
    <row r="32" spans="1:18" ht="15" customHeight="1" x14ac:dyDescent="0.2">
      <c r="A32" s="60" t="s">
        <v>12</v>
      </c>
      <c r="B32" s="133"/>
      <c r="C32" s="76">
        <v>3.2586700000000003E-2</v>
      </c>
      <c r="D32" s="94"/>
      <c r="E32" s="76">
        <v>2.3942999999999999E-2</v>
      </c>
      <c r="F32" s="88"/>
      <c r="G32" s="76">
        <v>2.74258E-2</v>
      </c>
      <c r="H32" s="94"/>
      <c r="I32" s="76">
        <v>2E-3</v>
      </c>
      <c r="J32" s="88"/>
      <c r="K32" s="76">
        <v>1.16708E-2</v>
      </c>
      <c r="L32" s="94"/>
      <c r="M32" s="76">
        <v>0.28899999999999998</v>
      </c>
      <c r="N32" s="88"/>
      <c r="O32" s="76">
        <v>2.1516400000000001E-2</v>
      </c>
      <c r="P32" s="94"/>
      <c r="Q32" s="76">
        <v>7.0000000000000001E-3</v>
      </c>
      <c r="R32" s="21"/>
    </row>
    <row r="33" spans="1:18" ht="15" customHeight="1" x14ac:dyDescent="0.2">
      <c r="A33" s="60" t="s">
        <v>13</v>
      </c>
      <c r="B33" s="133"/>
      <c r="C33" s="76">
        <v>6.7775999999999999E-3</v>
      </c>
      <c r="D33" s="94"/>
      <c r="E33" s="76">
        <v>8.5258E-3</v>
      </c>
      <c r="F33" s="88"/>
      <c r="G33" s="76">
        <v>1.0836000000000001E-3</v>
      </c>
      <c r="H33" s="94"/>
      <c r="I33" s="76">
        <v>0.78300000000000003</v>
      </c>
      <c r="J33" s="88"/>
      <c r="K33" s="76">
        <v>1.5267E-3</v>
      </c>
      <c r="L33" s="94"/>
      <c r="M33" s="76">
        <v>0.79</v>
      </c>
      <c r="N33" s="88"/>
      <c r="O33" s="76">
        <v>3.3988999999999998E-3</v>
      </c>
      <c r="P33" s="94"/>
      <c r="Q33" s="76">
        <v>0.73099999999999998</v>
      </c>
      <c r="R33" s="21"/>
    </row>
    <row r="34" spans="1:18" ht="15" customHeight="1" x14ac:dyDescent="0.2">
      <c r="A34" s="60" t="s">
        <v>14</v>
      </c>
      <c r="B34" s="133"/>
      <c r="C34" s="76">
        <v>0.11856129999999999</v>
      </c>
      <c r="D34" s="94"/>
      <c r="E34" s="76">
        <v>0.1531729</v>
      </c>
      <c r="F34" s="88"/>
      <c r="G34" s="76">
        <v>2.1177399999999999E-2</v>
      </c>
      <c r="H34" s="94"/>
      <c r="I34" s="76">
        <v>0.72699999999999998</v>
      </c>
      <c r="J34" s="88"/>
      <c r="K34" s="76">
        <v>0.16323029999999999</v>
      </c>
      <c r="L34" s="94"/>
      <c r="M34" s="76">
        <v>0.108</v>
      </c>
      <c r="N34" s="88"/>
      <c r="O34" s="76">
        <v>0.17244280000000001</v>
      </c>
      <c r="P34" s="94"/>
      <c r="Q34" s="76">
        <v>0.127</v>
      </c>
      <c r="R34" s="21"/>
    </row>
    <row r="35" spans="1:18" ht="15" customHeight="1" x14ac:dyDescent="0.2">
      <c r="A35" s="60" t="s">
        <v>15</v>
      </c>
      <c r="B35" s="133"/>
      <c r="C35" s="76">
        <v>6.6123399999999999E-2</v>
      </c>
      <c r="D35" s="94"/>
      <c r="E35" s="76">
        <v>4.4578E-2</v>
      </c>
      <c r="F35" s="88"/>
      <c r="G35" s="76">
        <v>4.9560000000000001E-4</v>
      </c>
      <c r="H35" s="94"/>
      <c r="I35" s="76">
        <v>0.94099999999999995</v>
      </c>
      <c r="J35" s="88"/>
      <c r="K35" s="76">
        <v>3.6602000000000002E-3</v>
      </c>
      <c r="L35" s="94"/>
      <c r="M35" s="76">
        <v>0.72</v>
      </c>
      <c r="N35" s="88"/>
      <c r="O35" s="76">
        <v>1.9198400000000001E-2</v>
      </c>
      <c r="P35" s="94"/>
      <c r="Q35" s="76">
        <v>0.27400000000000002</v>
      </c>
      <c r="R35" s="21"/>
    </row>
    <row r="36" spans="1:18" ht="15" customHeight="1" x14ac:dyDescent="0.2">
      <c r="A36" s="60" t="s">
        <v>10</v>
      </c>
      <c r="B36" s="133"/>
      <c r="C36" s="76">
        <v>1.8282000000000001E-3</v>
      </c>
      <c r="D36" s="94"/>
      <c r="E36" s="76">
        <v>0.63363309999999995</v>
      </c>
      <c r="F36" s="88"/>
      <c r="G36" s="76">
        <v>7.9935199999999998E-2</v>
      </c>
      <c r="H36" s="94"/>
      <c r="I36" s="76">
        <v>0.53</v>
      </c>
      <c r="J36" s="88"/>
      <c r="K36" s="76">
        <v>0.14617250000000001</v>
      </c>
      <c r="L36" s="94"/>
      <c r="M36" s="76">
        <v>0.32400000000000001</v>
      </c>
      <c r="N36" s="88"/>
      <c r="O36" s="76">
        <v>3.5392699999999999E-2</v>
      </c>
      <c r="P36" s="94"/>
      <c r="Q36" s="76">
        <v>0.84199999999999997</v>
      </c>
      <c r="R36" s="21"/>
    </row>
    <row r="37" spans="1:18" ht="15" customHeight="1" x14ac:dyDescent="0.2">
      <c r="A37" s="60" t="s">
        <v>16</v>
      </c>
      <c r="B37" s="133"/>
      <c r="C37" s="76">
        <v>0.2346877</v>
      </c>
      <c r="D37" s="94"/>
      <c r="E37" s="76">
        <v>0.42957390000000001</v>
      </c>
      <c r="F37" s="88"/>
      <c r="G37" s="76">
        <v>9.1951500000000005E-2</v>
      </c>
      <c r="H37" s="94"/>
      <c r="I37" s="76">
        <v>0.42799999999999999</v>
      </c>
      <c r="J37" s="88"/>
      <c r="K37" s="76">
        <v>2.3693499999999999E-2</v>
      </c>
      <c r="L37" s="94"/>
      <c r="M37" s="76">
        <v>0.84799999999999998</v>
      </c>
      <c r="N37" s="88"/>
      <c r="O37" s="76">
        <v>7.7348899999999998E-2</v>
      </c>
      <c r="P37" s="94"/>
      <c r="Q37" s="76">
        <v>0.5</v>
      </c>
      <c r="R37" s="21"/>
    </row>
    <row r="38" spans="1:18" ht="15" customHeight="1" x14ac:dyDescent="0.2">
      <c r="A38" s="60" t="s">
        <v>19</v>
      </c>
      <c r="B38" s="133"/>
      <c r="C38" s="76">
        <v>1.935851</v>
      </c>
      <c r="D38" s="94"/>
      <c r="E38" s="76">
        <v>1.6729750000000001</v>
      </c>
      <c r="F38" s="88"/>
      <c r="G38" s="76">
        <v>1.0127499999999999E-2</v>
      </c>
      <c r="H38" s="94"/>
      <c r="I38" s="76">
        <v>0.90700000000000003</v>
      </c>
      <c r="J38" s="88"/>
      <c r="K38" s="76">
        <v>3.9663299999999999E-2</v>
      </c>
      <c r="L38" s="94"/>
      <c r="M38" s="76">
        <v>0.77400000000000002</v>
      </c>
      <c r="N38" s="88"/>
      <c r="O38" s="76">
        <v>7.1536500000000003E-2</v>
      </c>
      <c r="P38" s="94"/>
      <c r="Q38" s="76">
        <v>0.70699999999999996</v>
      </c>
      <c r="R38" s="21"/>
    </row>
    <row r="39" spans="1:18" ht="15" customHeight="1" x14ac:dyDescent="0.2">
      <c r="A39" s="148" t="s">
        <v>18</v>
      </c>
      <c r="B39" s="133"/>
      <c r="C39" s="76">
        <v>0.88053689999999996</v>
      </c>
      <c r="D39" s="94"/>
      <c r="E39" s="76">
        <v>0.59647039999999996</v>
      </c>
      <c r="F39" s="88"/>
      <c r="G39" s="76">
        <v>0.26734380000000002</v>
      </c>
      <c r="H39" s="94"/>
      <c r="I39" s="76">
        <v>0.41399999999999998</v>
      </c>
      <c r="J39" s="88"/>
      <c r="K39" s="76">
        <v>0.11731569999999999</v>
      </c>
      <c r="L39" s="94"/>
      <c r="M39" s="76">
        <v>0.69499999999999995</v>
      </c>
      <c r="N39" s="88"/>
      <c r="O39" s="76">
        <v>0.14337359999999999</v>
      </c>
      <c r="P39" s="94"/>
      <c r="Q39" s="76">
        <v>0.67500000000000004</v>
      </c>
      <c r="R39" s="21"/>
    </row>
    <row r="40" spans="1:18" ht="15" customHeight="1" x14ac:dyDescent="0.2">
      <c r="A40" s="148" t="s">
        <v>17</v>
      </c>
      <c r="B40" s="133"/>
      <c r="C40" s="76">
        <v>1.1584779999999999</v>
      </c>
      <c r="D40" s="94"/>
      <c r="E40" s="76">
        <v>0.60203499999999999</v>
      </c>
      <c r="F40" s="88"/>
      <c r="G40" s="76">
        <v>2.4135400000000001E-2</v>
      </c>
      <c r="H40" s="94"/>
      <c r="I40" s="76">
        <v>0.90300000000000002</v>
      </c>
      <c r="J40" s="88"/>
      <c r="K40" s="76">
        <v>0.2007688</v>
      </c>
      <c r="L40" s="94"/>
      <c r="M40" s="76">
        <v>0.42499999999999999</v>
      </c>
      <c r="N40" s="88"/>
      <c r="O40" s="76">
        <v>5.0764900000000002E-2</v>
      </c>
      <c r="P40" s="94"/>
      <c r="Q40" s="76">
        <v>0.755</v>
      </c>
      <c r="R40" s="21"/>
    </row>
    <row r="41" spans="1:18" ht="15" customHeight="1" x14ac:dyDescent="0.2">
      <c r="A41" s="148" t="s">
        <v>317</v>
      </c>
      <c r="B41" s="134"/>
      <c r="C41" s="79"/>
      <c r="D41" s="98"/>
      <c r="E41" s="79"/>
      <c r="F41" s="97"/>
      <c r="G41" s="76">
        <v>5.6204000000000002E-3</v>
      </c>
      <c r="H41" s="98"/>
      <c r="I41" s="76">
        <v>0.89900000000000002</v>
      </c>
      <c r="J41" s="97"/>
      <c r="K41" s="76">
        <v>4.3366300000000003E-2</v>
      </c>
      <c r="L41" s="98"/>
      <c r="M41" s="76">
        <v>0.78500000000000003</v>
      </c>
      <c r="N41" s="97"/>
      <c r="O41" s="76">
        <v>0.2578973</v>
      </c>
      <c r="P41" s="98"/>
      <c r="Q41" s="76">
        <v>0.55700000000000005</v>
      </c>
      <c r="R41" s="22"/>
    </row>
    <row r="42" spans="1:18" ht="15" customHeight="1" x14ac:dyDescent="0.2">
      <c r="A42" s="150" t="s">
        <v>179</v>
      </c>
      <c r="B42" s="150"/>
      <c r="C42" s="167">
        <v>1770</v>
      </c>
      <c r="D42" s="167"/>
      <c r="E42" s="167"/>
      <c r="F42" s="150"/>
      <c r="G42" s="167">
        <v>1830</v>
      </c>
      <c r="H42" s="167"/>
      <c r="I42" s="167"/>
      <c r="J42" s="150"/>
      <c r="K42" s="167">
        <v>1801</v>
      </c>
      <c r="L42" s="167"/>
      <c r="M42" s="167"/>
      <c r="N42" s="150"/>
      <c r="O42" s="167">
        <v>1801</v>
      </c>
      <c r="P42" s="167"/>
      <c r="Q42" s="167"/>
      <c r="R42" s="151"/>
    </row>
    <row r="43" spans="1:18" ht="15" customHeight="1" x14ac:dyDescent="0.2">
      <c r="A43" s="51" t="s">
        <v>178</v>
      </c>
      <c r="B43" s="51"/>
      <c r="C43" s="173">
        <v>362850</v>
      </c>
      <c r="D43" s="173"/>
      <c r="E43" s="173"/>
      <c r="F43" s="51"/>
      <c r="G43" s="173">
        <v>422730</v>
      </c>
      <c r="H43" s="173"/>
      <c r="I43" s="173"/>
      <c r="J43" s="51"/>
      <c r="K43" s="173">
        <v>416031</v>
      </c>
      <c r="L43" s="173"/>
      <c r="M43" s="173"/>
      <c r="N43" s="51"/>
      <c r="O43" s="173">
        <v>194357</v>
      </c>
      <c r="P43" s="173"/>
      <c r="Q43" s="173"/>
      <c r="R43" s="146"/>
    </row>
    <row r="44" spans="1:18" ht="15" customHeight="1" thickBot="1" x14ac:dyDescent="0.25">
      <c r="A44" s="54" t="s">
        <v>3</v>
      </c>
      <c r="B44" s="54"/>
      <c r="C44" s="197">
        <v>-5522.4407000000001</v>
      </c>
      <c r="D44" s="197"/>
      <c r="E44" s="197"/>
      <c r="F44" s="54"/>
      <c r="G44" s="197">
        <v>-5795.6189000000004</v>
      </c>
      <c r="H44" s="197"/>
      <c r="I44" s="197"/>
      <c r="J44" s="54"/>
      <c r="K44" s="197">
        <v>-5550.4629999999997</v>
      </c>
      <c r="L44" s="197"/>
      <c r="M44" s="197"/>
      <c r="N44" s="54"/>
      <c r="O44" s="197">
        <v>-5224.6355000000003</v>
      </c>
      <c r="P44" s="197"/>
      <c r="Q44" s="197"/>
      <c r="R44" s="152"/>
    </row>
    <row r="45" spans="1:18" ht="17" customHeight="1" thickTop="1" x14ac:dyDescent="0.2">
      <c r="A45" s="162" t="s">
        <v>316</v>
      </c>
      <c r="B45" s="162"/>
      <c r="C45" s="162"/>
      <c r="D45" s="162"/>
      <c r="E45" s="162"/>
      <c r="F45" s="162"/>
      <c r="G45" s="162"/>
      <c r="H45" s="162"/>
      <c r="I45" s="162"/>
      <c r="J45" s="162"/>
      <c r="K45" s="162"/>
      <c r="L45" s="162"/>
      <c r="M45" s="162"/>
      <c r="N45" s="162"/>
      <c r="O45" s="162"/>
      <c r="P45" s="162"/>
      <c r="Q45" s="162"/>
      <c r="R45" s="162"/>
    </row>
    <row r="46" spans="1:18" x14ac:dyDescent="0.2">
      <c r="A46" s="163"/>
      <c r="B46" s="163"/>
      <c r="C46" s="163"/>
      <c r="D46" s="163"/>
      <c r="E46" s="163"/>
      <c r="F46" s="163"/>
      <c r="G46" s="163"/>
      <c r="H46" s="163"/>
      <c r="I46" s="163"/>
      <c r="J46" s="163"/>
      <c r="K46" s="163"/>
      <c r="L46" s="163"/>
      <c r="M46" s="163"/>
      <c r="N46" s="163"/>
      <c r="O46" s="163"/>
      <c r="P46" s="163"/>
      <c r="Q46" s="163"/>
      <c r="R46" s="163"/>
    </row>
    <row r="47" spans="1:18" x14ac:dyDescent="0.2">
      <c r="A47" s="163"/>
      <c r="B47" s="163"/>
      <c r="C47" s="163"/>
      <c r="D47" s="163"/>
      <c r="E47" s="163"/>
      <c r="F47" s="163"/>
      <c r="G47" s="163"/>
      <c r="H47" s="163"/>
      <c r="I47" s="163"/>
      <c r="J47" s="163"/>
      <c r="K47" s="163"/>
      <c r="L47" s="163"/>
      <c r="M47" s="163"/>
      <c r="N47" s="163"/>
      <c r="O47" s="163"/>
      <c r="P47" s="163"/>
      <c r="Q47" s="163"/>
      <c r="R47" s="163"/>
    </row>
    <row r="48" spans="1:18" x14ac:dyDescent="0.2">
      <c r="A48" s="163"/>
      <c r="B48" s="163"/>
      <c r="C48" s="163"/>
      <c r="D48" s="163"/>
      <c r="E48" s="163"/>
      <c r="F48" s="163"/>
      <c r="G48" s="163"/>
      <c r="H48" s="163"/>
      <c r="I48" s="163"/>
      <c r="J48" s="163"/>
      <c r="K48" s="163"/>
      <c r="L48" s="163"/>
      <c r="M48" s="163"/>
      <c r="N48" s="163"/>
      <c r="O48" s="163"/>
      <c r="P48" s="163"/>
      <c r="Q48" s="163"/>
      <c r="R48" s="163"/>
    </row>
    <row r="49" spans="1:18" ht="7" customHeight="1" x14ac:dyDescent="0.2">
      <c r="A49" s="163"/>
      <c r="B49" s="163"/>
      <c r="C49" s="163"/>
      <c r="D49" s="163"/>
      <c r="E49" s="163"/>
      <c r="F49" s="163"/>
      <c r="G49" s="163"/>
      <c r="H49" s="163"/>
      <c r="I49" s="163"/>
      <c r="J49" s="163"/>
      <c r="K49" s="163"/>
      <c r="L49" s="163"/>
      <c r="M49" s="163"/>
      <c r="N49" s="163"/>
      <c r="O49" s="163"/>
      <c r="P49" s="163"/>
      <c r="Q49" s="163"/>
      <c r="R49" s="163"/>
    </row>
  </sheetData>
  <mergeCells count="18">
    <mergeCell ref="A45:R49"/>
    <mergeCell ref="O2:Q2"/>
    <mergeCell ref="O42:Q42"/>
    <mergeCell ref="O43:Q43"/>
    <mergeCell ref="O44:Q44"/>
    <mergeCell ref="K2:M2"/>
    <mergeCell ref="K42:M42"/>
    <mergeCell ref="K43:M43"/>
    <mergeCell ref="K44:M44"/>
    <mergeCell ref="A1:F1"/>
    <mergeCell ref="C2:E2"/>
    <mergeCell ref="C42:E42"/>
    <mergeCell ref="C44:E44"/>
    <mergeCell ref="G2:I2"/>
    <mergeCell ref="G42:I42"/>
    <mergeCell ref="G43:I43"/>
    <mergeCell ref="G44:I44"/>
    <mergeCell ref="C43:E43"/>
  </mergeCells>
  <pageMargins left="0.7" right="0.7" top="0.75" bottom="0.75" header="0.3" footer="0.3"/>
  <pageSetup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D6F6-E080-8140-BFD3-076D0EABA1A1}">
  <dimension ref="A1:J36"/>
  <sheetViews>
    <sheetView zoomScale="130" zoomScaleNormal="130" workbookViewId="0">
      <selection activeCell="A28" sqref="A28"/>
    </sheetView>
  </sheetViews>
  <sheetFormatPr baseColWidth="10" defaultColWidth="11.1640625" defaultRowHeight="16" x14ac:dyDescent="0.2"/>
  <cols>
    <col min="1" max="1" width="24.6640625" bestFit="1" customWidth="1"/>
    <col min="2" max="2" width="1.1640625" customWidth="1"/>
    <col min="3" max="3" width="7.6640625" customWidth="1"/>
    <col min="4" max="4" width="1.1640625" customWidth="1"/>
    <col min="5" max="5" width="7.6640625" customWidth="1"/>
    <col min="6" max="6" width="1.1640625" customWidth="1"/>
    <col min="7" max="7" width="7.6640625" customWidth="1"/>
    <col min="8" max="8" width="1.1640625" customWidth="1"/>
    <col min="9" max="9" width="7.6640625" customWidth="1"/>
    <col min="10" max="10" width="1.83203125" customWidth="1"/>
  </cols>
  <sheetData>
    <row r="1" spans="1:10" ht="17" thickBot="1" x14ac:dyDescent="0.25">
      <c r="A1" s="166" t="s">
        <v>231</v>
      </c>
      <c r="B1" s="166"/>
      <c r="C1" s="174"/>
      <c r="D1" s="174"/>
      <c r="E1" s="174"/>
      <c r="F1" s="174"/>
      <c r="G1" s="174"/>
      <c r="H1" s="174"/>
      <c r="I1" s="174"/>
      <c r="J1" s="174"/>
    </row>
    <row r="2" spans="1:10" ht="17" thickTop="1" x14ac:dyDescent="0.2">
      <c r="A2" s="120"/>
      <c r="B2" s="120"/>
      <c r="C2" s="175" t="s">
        <v>208</v>
      </c>
      <c r="D2" s="175"/>
      <c r="E2" s="175"/>
      <c r="F2" s="69"/>
      <c r="G2" s="175" t="s">
        <v>209</v>
      </c>
      <c r="H2" s="175"/>
      <c r="I2" s="175"/>
      <c r="J2" s="69"/>
    </row>
    <row r="3" spans="1:10" x14ac:dyDescent="0.2">
      <c r="A3" s="70" t="s">
        <v>0</v>
      </c>
      <c r="B3" s="71"/>
      <c r="C3" s="56" t="s">
        <v>1</v>
      </c>
      <c r="D3" s="72"/>
      <c r="E3" s="56" t="s">
        <v>2</v>
      </c>
      <c r="F3" s="71"/>
      <c r="G3" s="56" t="s">
        <v>1</v>
      </c>
      <c r="H3" s="72"/>
      <c r="I3" s="56" t="s">
        <v>2</v>
      </c>
      <c r="J3" s="71"/>
    </row>
    <row r="4" spans="1:10" ht="14" customHeight="1" x14ac:dyDescent="0.2">
      <c r="A4" s="73" t="s">
        <v>212</v>
      </c>
      <c r="B4" s="71"/>
      <c r="C4" s="71"/>
      <c r="D4" s="71"/>
      <c r="E4" s="71"/>
      <c r="F4" s="71"/>
      <c r="G4" s="72"/>
      <c r="H4" s="72"/>
      <c r="I4" s="72"/>
      <c r="J4" s="71"/>
    </row>
    <row r="5" spans="1:10" ht="14" customHeight="1" x14ac:dyDescent="0.2">
      <c r="A5" s="74" t="s">
        <v>311</v>
      </c>
      <c r="B5" s="75"/>
      <c r="C5" s="138">
        <v>-0.1609168</v>
      </c>
      <c r="D5" s="138"/>
      <c r="E5" s="138">
        <v>0</v>
      </c>
      <c r="F5" s="133"/>
      <c r="G5" s="138">
        <v>-0.15938440000000001</v>
      </c>
      <c r="H5" s="133"/>
      <c r="I5" s="138">
        <v>0</v>
      </c>
      <c r="J5" s="133"/>
    </row>
    <row r="6" spans="1:10" ht="14" customHeight="1" x14ac:dyDescent="0.2">
      <c r="A6" s="74" t="s">
        <v>267</v>
      </c>
      <c r="B6" s="75"/>
      <c r="C6" s="138">
        <v>-3.1971999999999999E-3</v>
      </c>
      <c r="D6" s="138"/>
      <c r="E6" s="138">
        <v>0</v>
      </c>
      <c r="F6" s="133"/>
      <c r="G6" s="138"/>
      <c r="H6" s="133"/>
      <c r="I6" s="138"/>
      <c r="J6" s="133"/>
    </row>
    <row r="7" spans="1:10" ht="14" customHeight="1" x14ac:dyDescent="0.2">
      <c r="A7" s="74" t="s">
        <v>213</v>
      </c>
      <c r="B7" s="75"/>
      <c r="C7" s="138"/>
      <c r="D7" s="138"/>
      <c r="E7" s="138"/>
      <c r="F7" s="133"/>
      <c r="G7" s="138"/>
      <c r="H7" s="133"/>
      <c r="I7" s="138"/>
      <c r="J7" s="133"/>
    </row>
    <row r="8" spans="1:10" ht="14" customHeight="1" x14ac:dyDescent="0.2">
      <c r="A8" s="74" t="s">
        <v>216</v>
      </c>
      <c r="B8" s="75"/>
      <c r="C8" s="138"/>
      <c r="D8" s="138"/>
      <c r="E8" s="138"/>
      <c r="F8" s="133"/>
      <c r="G8" s="138">
        <v>0.2749219</v>
      </c>
      <c r="H8" s="133"/>
      <c r="I8" s="138">
        <v>1.2999999999999999E-2</v>
      </c>
      <c r="J8" s="133"/>
    </row>
    <row r="9" spans="1:10" ht="14" customHeight="1" x14ac:dyDescent="0.2">
      <c r="A9" s="74" t="s">
        <v>217</v>
      </c>
      <c r="B9" s="75"/>
      <c r="C9" s="138"/>
      <c r="D9" s="138"/>
      <c r="E9" s="138"/>
      <c r="F9" s="133"/>
      <c r="G9" s="138">
        <v>0.1643212</v>
      </c>
      <c r="H9" s="133"/>
      <c r="I9" s="138">
        <v>0.16200000000000001</v>
      </c>
      <c r="J9" s="133"/>
    </row>
    <row r="10" spans="1:10" ht="14" customHeight="1" x14ac:dyDescent="0.2">
      <c r="A10" s="74" t="s">
        <v>214</v>
      </c>
      <c r="B10" s="75"/>
      <c r="C10" s="138"/>
      <c r="D10" s="138"/>
      <c r="E10" s="138"/>
      <c r="F10" s="133"/>
      <c r="G10" s="138">
        <v>0.13439329999999999</v>
      </c>
      <c r="H10" s="133"/>
      <c r="I10" s="138">
        <v>0.45700000000000002</v>
      </c>
      <c r="J10" s="133"/>
    </row>
    <row r="11" spans="1:10" ht="14" customHeight="1" x14ac:dyDescent="0.2">
      <c r="A11" s="74" t="s">
        <v>218</v>
      </c>
      <c r="B11" s="75"/>
      <c r="C11" s="138"/>
      <c r="D11" s="138"/>
      <c r="E11" s="138"/>
      <c r="F11" s="133"/>
      <c r="G11" s="138">
        <v>-0.83401479999999995</v>
      </c>
      <c r="H11" s="133"/>
      <c r="I11" s="138">
        <v>0</v>
      </c>
      <c r="J11" s="133"/>
    </row>
    <row r="12" spans="1:10" ht="14" customHeight="1" x14ac:dyDescent="0.2">
      <c r="A12" s="74" t="s">
        <v>286</v>
      </c>
      <c r="B12" s="75"/>
      <c r="C12" s="138"/>
      <c r="D12" s="138"/>
      <c r="E12" s="138"/>
      <c r="F12" s="133"/>
      <c r="G12" s="138">
        <v>-0.79464009999999996</v>
      </c>
      <c r="H12" s="133"/>
      <c r="I12" s="138">
        <v>1E-3</v>
      </c>
      <c r="J12" s="133"/>
    </row>
    <row r="13" spans="1:10" ht="14" customHeight="1" x14ac:dyDescent="0.2">
      <c r="A13" s="75" t="s">
        <v>219</v>
      </c>
      <c r="B13" s="75"/>
      <c r="C13" s="138"/>
      <c r="D13" s="138"/>
      <c r="E13" s="138"/>
      <c r="F13" s="133"/>
      <c r="G13" s="138">
        <v>0.29026590000000002</v>
      </c>
      <c r="H13" s="133"/>
      <c r="I13" s="138">
        <v>0.16400000000000001</v>
      </c>
      <c r="J13" s="133"/>
    </row>
    <row r="14" spans="1:10" ht="14" customHeight="1" x14ac:dyDescent="0.2">
      <c r="A14" s="57" t="s">
        <v>215</v>
      </c>
      <c r="B14" s="75"/>
      <c r="C14" s="138"/>
      <c r="D14" s="138"/>
      <c r="E14" s="138"/>
      <c r="F14" s="133"/>
      <c r="G14" s="138">
        <v>0.69948080000000001</v>
      </c>
      <c r="H14" s="133"/>
      <c r="I14" s="138">
        <v>0</v>
      </c>
      <c r="J14" s="133"/>
    </row>
    <row r="15" spans="1:10" ht="14" customHeight="1" x14ac:dyDescent="0.2">
      <c r="A15" s="57" t="s">
        <v>6</v>
      </c>
      <c r="B15" s="75"/>
      <c r="C15" s="138">
        <v>8.7510000000000001E-3</v>
      </c>
      <c r="D15" s="138"/>
      <c r="E15" s="138">
        <v>0</v>
      </c>
      <c r="F15" s="133"/>
      <c r="G15" s="138">
        <v>8.7422000000000003E-3</v>
      </c>
      <c r="H15" s="133"/>
      <c r="I15" s="138">
        <v>0</v>
      </c>
      <c r="J15" s="133"/>
    </row>
    <row r="16" spans="1:10" ht="14" customHeight="1" x14ac:dyDescent="0.2">
      <c r="A16" s="57" t="s">
        <v>8</v>
      </c>
      <c r="B16" s="75"/>
      <c r="C16" s="138">
        <v>0.32822800000000002</v>
      </c>
      <c r="D16" s="138"/>
      <c r="E16" s="138">
        <v>2E-3</v>
      </c>
      <c r="F16" s="133"/>
      <c r="G16" s="138">
        <v>0.3629308</v>
      </c>
      <c r="H16" s="133"/>
      <c r="I16" s="138">
        <v>1E-3</v>
      </c>
      <c r="J16" s="133"/>
    </row>
    <row r="17" spans="1:10" ht="14" customHeight="1" x14ac:dyDescent="0.2">
      <c r="A17" s="57" t="s">
        <v>9</v>
      </c>
      <c r="B17" s="75"/>
      <c r="C17" s="138">
        <v>1.1016999999999999E-3</v>
      </c>
      <c r="D17" s="138"/>
      <c r="E17" s="138">
        <v>0.86099999999999999</v>
      </c>
      <c r="F17" s="133"/>
      <c r="G17" s="138">
        <v>1.6146999999999999E-3</v>
      </c>
      <c r="H17" s="133"/>
      <c r="I17" s="138">
        <v>0.80200000000000005</v>
      </c>
      <c r="J17" s="133"/>
    </row>
    <row r="18" spans="1:10" ht="14" customHeight="1" x14ac:dyDescent="0.2">
      <c r="A18" s="57" t="s">
        <v>11</v>
      </c>
      <c r="B18" s="75"/>
      <c r="C18" s="138">
        <v>7.0561E-3</v>
      </c>
      <c r="D18" s="138"/>
      <c r="E18" s="138">
        <v>9.7000000000000003E-2</v>
      </c>
      <c r="F18" s="133"/>
      <c r="G18" s="138">
        <v>1.23167E-2</v>
      </c>
      <c r="H18" s="133"/>
      <c r="I18" s="138">
        <v>8.0000000000000002E-3</v>
      </c>
      <c r="J18" s="133"/>
    </row>
    <row r="19" spans="1:10" ht="14" customHeight="1" x14ac:dyDescent="0.2">
      <c r="A19" s="57" t="s">
        <v>12</v>
      </c>
      <c r="B19" s="75"/>
      <c r="C19" s="138">
        <v>-4.0488E-3</v>
      </c>
      <c r="D19" s="138"/>
      <c r="E19" s="138">
        <v>0.36</v>
      </c>
      <c r="F19" s="133"/>
      <c r="G19" s="138">
        <v>-1.6525999999999999E-3</v>
      </c>
      <c r="H19" s="133"/>
      <c r="I19" s="138">
        <v>0.72199999999999998</v>
      </c>
      <c r="J19" s="133"/>
    </row>
    <row r="20" spans="1:10" ht="14" customHeight="1" x14ac:dyDescent="0.2">
      <c r="A20" s="57" t="s">
        <v>13</v>
      </c>
      <c r="B20" s="75"/>
      <c r="C20" s="138">
        <v>4.6784600000000003E-2</v>
      </c>
      <c r="D20" s="138"/>
      <c r="E20" s="138">
        <v>0</v>
      </c>
      <c r="F20" s="133"/>
      <c r="G20" s="138">
        <v>3.5483000000000001E-2</v>
      </c>
      <c r="H20" s="133"/>
      <c r="I20" s="138">
        <v>0</v>
      </c>
      <c r="J20" s="133"/>
    </row>
    <row r="21" spans="1:10" ht="14" customHeight="1" x14ac:dyDescent="0.2">
      <c r="A21" s="57" t="s">
        <v>14</v>
      </c>
      <c r="B21" s="75"/>
      <c r="C21" s="138">
        <v>0.2760746</v>
      </c>
      <c r="D21" s="138"/>
      <c r="E21" s="138">
        <v>0</v>
      </c>
      <c r="F21" s="133"/>
      <c r="G21" s="138">
        <v>0.2154635</v>
      </c>
      <c r="H21" s="133"/>
      <c r="I21" s="138">
        <v>8.0000000000000002E-3</v>
      </c>
      <c r="J21" s="133"/>
    </row>
    <row r="22" spans="1:10" ht="14" customHeight="1" x14ac:dyDescent="0.2">
      <c r="A22" s="57" t="s">
        <v>15</v>
      </c>
      <c r="B22" s="75"/>
      <c r="C22" s="138">
        <v>5.70658E-2</v>
      </c>
      <c r="D22" s="138"/>
      <c r="E22" s="138">
        <v>0</v>
      </c>
      <c r="F22" s="133"/>
      <c r="G22" s="138">
        <v>6.80119E-2</v>
      </c>
      <c r="H22" s="133"/>
      <c r="I22" s="138">
        <v>0</v>
      </c>
      <c r="J22" s="133"/>
    </row>
    <row r="23" spans="1:10" ht="14" customHeight="1" x14ac:dyDescent="0.2">
      <c r="A23" s="57" t="s">
        <v>10</v>
      </c>
      <c r="B23" s="75"/>
      <c r="C23" s="138">
        <v>0.1792946</v>
      </c>
      <c r="D23" s="138"/>
      <c r="E23" s="138">
        <v>2.1000000000000001E-2</v>
      </c>
      <c r="F23" s="133"/>
      <c r="G23" s="138">
        <v>0.13616529999999999</v>
      </c>
      <c r="H23" s="133"/>
      <c r="I23" s="138">
        <v>7.5999999999999998E-2</v>
      </c>
      <c r="J23" s="133"/>
    </row>
    <row r="24" spans="1:10" ht="14" customHeight="1" x14ac:dyDescent="0.2">
      <c r="A24" s="57" t="s">
        <v>16</v>
      </c>
      <c r="B24" s="75"/>
      <c r="C24" s="138">
        <v>0.3807355</v>
      </c>
      <c r="D24" s="138"/>
      <c r="E24" s="138">
        <v>0</v>
      </c>
      <c r="F24" s="133"/>
      <c r="G24" s="138">
        <v>0.34992129999999999</v>
      </c>
      <c r="H24" s="133"/>
      <c r="I24" s="138">
        <v>0</v>
      </c>
      <c r="J24" s="133"/>
    </row>
    <row r="25" spans="1:10" ht="14" customHeight="1" x14ac:dyDescent="0.2">
      <c r="A25" s="57" t="s">
        <v>19</v>
      </c>
      <c r="B25" s="75"/>
      <c r="C25" s="138">
        <v>0.8921384</v>
      </c>
      <c r="D25" s="138"/>
      <c r="E25" s="138">
        <v>0</v>
      </c>
      <c r="F25" s="133"/>
      <c r="G25" s="138">
        <v>0.87317020000000001</v>
      </c>
      <c r="H25" s="133"/>
      <c r="I25" s="138">
        <v>0</v>
      </c>
      <c r="J25" s="133"/>
    </row>
    <row r="26" spans="1:10" ht="14" customHeight="1" x14ac:dyDescent="0.2">
      <c r="A26" s="75" t="s">
        <v>18</v>
      </c>
      <c r="B26" s="75"/>
      <c r="C26" s="138">
        <v>0.52278820000000004</v>
      </c>
      <c r="D26" s="138"/>
      <c r="E26" s="138">
        <v>0</v>
      </c>
      <c r="F26" s="133"/>
      <c r="G26" s="138">
        <v>0.50345770000000001</v>
      </c>
      <c r="H26" s="133"/>
      <c r="I26" s="138">
        <v>0</v>
      </c>
      <c r="J26" s="133"/>
    </row>
    <row r="27" spans="1:10" ht="14" customHeight="1" x14ac:dyDescent="0.2">
      <c r="A27" s="75" t="s">
        <v>17</v>
      </c>
      <c r="B27" s="75"/>
      <c r="C27" s="138">
        <v>0.82869579999999998</v>
      </c>
      <c r="D27" s="138"/>
      <c r="E27" s="138">
        <v>0</v>
      </c>
      <c r="F27" s="133"/>
      <c r="G27" s="138">
        <v>0.80087220000000003</v>
      </c>
      <c r="H27" s="133"/>
      <c r="I27" s="138">
        <v>0</v>
      </c>
      <c r="J27" s="133"/>
    </row>
    <row r="28" spans="1:10" ht="14" customHeight="1" x14ac:dyDescent="0.2">
      <c r="A28" s="75" t="s">
        <v>317</v>
      </c>
      <c r="B28" s="75"/>
      <c r="C28" s="138">
        <v>-3.3207119999999999</v>
      </c>
      <c r="D28" s="138"/>
      <c r="E28" s="138">
        <v>0</v>
      </c>
      <c r="F28" s="134"/>
      <c r="G28" s="138">
        <v>-3.4505050000000002</v>
      </c>
      <c r="H28" s="134"/>
      <c r="I28" s="138">
        <v>0</v>
      </c>
      <c r="J28" s="134"/>
    </row>
    <row r="29" spans="1:10" ht="14" customHeight="1" x14ac:dyDescent="0.2">
      <c r="A29" s="84" t="s">
        <v>179</v>
      </c>
      <c r="B29" s="84"/>
      <c r="C29" s="176">
        <v>1830</v>
      </c>
      <c r="D29" s="176"/>
      <c r="E29" s="176"/>
      <c r="F29" s="84"/>
      <c r="G29" s="176">
        <v>1830</v>
      </c>
      <c r="H29" s="176"/>
      <c r="I29" s="176"/>
      <c r="J29" s="84"/>
    </row>
    <row r="30" spans="1:10" ht="14" customHeight="1" x14ac:dyDescent="0.2">
      <c r="A30" s="71" t="s">
        <v>178</v>
      </c>
      <c r="B30" s="71"/>
      <c r="C30" s="178">
        <v>422730</v>
      </c>
      <c r="D30" s="178"/>
      <c r="E30" s="178"/>
      <c r="F30" s="71"/>
      <c r="G30" s="178">
        <v>422730</v>
      </c>
      <c r="H30" s="178"/>
      <c r="I30" s="178"/>
      <c r="J30" s="71"/>
    </row>
    <row r="31" spans="1:10" ht="14" customHeight="1" thickBot="1" x14ac:dyDescent="0.25">
      <c r="A31" s="89" t="s">
        <v>3</v>
      </c>
      <c r="B31" s="89"/>
      <c r="C31" s="177">
        <v>-6936.8975</v>
      </c>
      <c r="D31" s="177"/>
      <c r="E31" s="177"/>
      <c r="F31" s="89"/>
      <c r="G31" s="177">
        <v>-6919.1749</v>
      </c>
      <c r="H31" s="177"/>
      <c r="I31" s="177"/>
      <c r="J31" s="89"/>
    </row>
    <row r="32" spans="1:10" ht="17" customHeight="1" thickTop="1" x14ac:dyDescent="0.2">
      <c r="A32" s="169" t="s">
        <v>313</v>
      </c>
      <c r="B32" s="169"/>
      <c r="C32" s="169"/>
      <c r="D32" s="169"/>
      <c r="E32" s="169"/>
      <c r="F32" s="169"/>
      <c r="G32" s="169"/>
      <c r="H32" s="169"/>
      <c r="I32" s="169"/>
      <c r="J32" s="136"/>
    </row>
    <row r="33" spans="1:10" x14ac:dyDescent="0.2">
      <c r="A33" s="170"/>
      <c r="B33" s="170"/>
      <c r="C33" s="170"/>
      <c r="D33" s="170"/>
      <c r="E33" s="170"/>
      <c r="F33" s="170"/>
      <c r="G33" s="170"/>
      <c r="H33" s="170"/>
      <c r="I33" s="170"/>
      <c r="J33" s="137"/>
    </row>
    <row r="34" spans="1:10" ht="20" customHeight="1" x14ac:dyDescent="0.2">
      <c r="A34" s="170"/>
      <c r="B34" s="170"/>
      <c r="C34" s="170"/>
      <c r="D34" s="170"/>
      <c r="E34" s="170"/>
      <c r="F34" s="170"/>
      <c r="G34" s="170"/>
      <c r="H34" s="170"/>
      <c r="I34" s="170"/>
      <c r="J34" s="137"/>
    </row>
    <row r="35" spans="1:10" x14ac:dyDescent="0.2">
      <c r="A35" s="137"/>
      <c r="B35" s="137"/>
      <c r="C35" s="137"/>
      <c r="D35" s="137"/>
      <c r="E35" s="137"/>
      <c r="F35" s="137"/>
      <c r="G35" s="137"/>
      <c r="H35" s="137"/>
      <c r="I35" s="137"/>
      <c r="J35" s="137"/>
    </row>
    <row r="36" spans="1:10" x14ac:dyDescent="0.2">
      <c r="A36" s="137"/>
      <c r="B36" s="137"/>
      <c r="C36" s="137"/>
      <c r="D36" s="137"/>
      <c r="E36" s="137"/>
      <c r="F36" s="137"/>
      <c r="G36" s="137"/>
      <c r="H36" s="137"/>
      <c r="I36" s="137"/>
      <c r="J36" s="137"/>
    </row>
  </sheetData>
  <mergeCells count="10">
    <mergeCell ref="A32:I34"/>
    <mergeCell ref="C31:E31"/>
    <mergeCell ref="G31:I31"/>
    <mergeCell ref="A1:J1"/>
    <mergeCell ref="C2:E2"/>
    <mergeCell ref="G2:I2"/>
    <mergeCell ref="C29:E29"/>
    <mergeCell ref="G29:I29"/>
    <mergeCell ref="C30:E30"/>
    <mergeCell ref="G30:I30"/>
  </mergeCell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Table1</vt:lpstr>
      <vt:lpstr>Table2</vt:lpstr>
      <vt:lpstr>Table3</vt:lpstr>
      <vt:lpstr>Table4</vt:lpstr>
      <vt:lpstr>Table5</vt:lpstr>
      <vt:lpstr>Table6</vt:lpstr>
      <vt:lpstr>Apprendix_A1</vt:lpstr>
      <vt:lpstr>Appendix_A2</vt:lpstr>
      <vt:lpstr>Appendix_A3</vt:lpstr>
      <vt:lpstr>Appendix_A4</vt:lpstr>
      <vt:lpstr>Appendix_A5</vt:lpstr>
      <vt:lpstr>Appendix_A6</vt:lpstr>
    </vt:vector>
  </TitlesOfParts>
  <Company>University of Notre Dame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Arts &amp; Letters Computing</dc:creator>
  <cp:lastModifiedBy>Christopher Cronin</cp:lastModifiedBy>
  <cp:lastPrinted>2018-08-10T19:01:29Z</cp:lastPrinted>
  <dcterms:created xsi:type="dcterms:W3CDTF">2015-09-02T18:54:11Z</dcterms:created>
  <dcterms:modified xsi:type="dcterms:W3CDTF">2018-09-06T15:08:38Z</dcterms:modified>
</cp:coreProperties>
</file>